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workbookProtection workbookPassword="CC3D" lockStructure="1"/>
  <bookViews>
    <workbookView xWindow="10170" yWindow="-15" windowWidth="9990" windowHeight="9330"/>
  </bookViews>
  <sheets>
    <sheet name="Indberetning" sheetId="1" r:id="rId1"/>
    <sheet name="1" sheetId="2" r:id="rId2"/>
    <sheet name="2" sheetId="3" r:id="rId3"/>
    <sheet name="Ark1" sheetId="4" r:id="rId4"/>
  </sheets>
  <calcPr calcId="145621"/>
</workbook>
</file>

<file path=xl/calcChain.xml><?xml version="1.0" encoding="utf-8"?>
<calcChain xmlns="http://schemas.openxmlformats.org/spreadsheetml/2006/main">
  <c r="D87" i="1" l="1"/>
  <c r="D80" i="1"/>
  <c r="D63" i="1"/>
  <c r="D64" i="1" s="1"/>
  <c r="D94" i="1"/>
  <c r="L86" i="1"/>
  <c r="L79" i="1"/>
  <c r="G55" i="1"/>
  <c r="L55" i="1"/>
  <c r="L48" i="1"/>
  <c r="L41" i="1"/>
  <c r="L72" i="1"/>
  <c r="I5" i="1"/>
  <c r="G11" i="1" s="1"/>
  <c r="G72" i="1"/>
  <c r="D56" i="1" l="1"/>
  <c r="D73" i="1"/>
  <c r="G13" i="1"/>
  <c r="H23" i="1"/>
  <c r="D95" i="1" l="1"/>
  <c r="G86" i="1" l="1"/>
  <c r="G79" i="1"/>
  <c r="G48" i="1"/>
  <c r="D49" i="1" s="1"/>
  <c r="G41" i="1"/>
  <c r="D42" i="1" s="1"/>
  <c r="G5" i="1"/>
  <c r="G23" i="1"/>
  <c r="J72" i="1" l="1"/>
  <c r="J55" i="1"/>
  <c r="J48" i="1"/>
  <c r="J86" i="1"/>
  <c r="J79" i="1"/>
  <c r="J41" i="1"/>
  <c r="H5" i="1" l="1"/>
  <c r="G9" i="1" s="1"/>
  <c r="B2" i="1" l="1"/>
</calcChain>
</file>

<file path=xl/sharedStrings.xml><?xml version="1.0" encoding="utf-8"?>
<sst xmlns="http://schemas.openxmlformats.org/spreadsheetml/2006/main" count="260" uniqueCount="156">
  <si>
    <t>Overordnede oplysninger</t>
  </si>
  <si>
    <t>Oplysninger på borgeren</t>
  </si>
  <si>
    <t>CPR-nummer:</t>
  </si>
  <si>
    <t>Målgruppe og årsager</t>
  </si>
  <si>
    <t>Målgruppe:</t>
  </si>
  <si>
    <t>Bevillingstype:</t>
  </si>
  <si>
    <t>Sagsbehandler:</t>
  </si>
  <si>
    <t>Navn:</t>
  </si>
  <si>
    <t>målgruppe</t>
  </si>
  <si>
    <t>sagbehandler</t>
  </si>
  <si>
    <r>
      <t>Lone Kr</t>
    </r>
    <r>
      <rPr>
        <sz val="11"/>
        <color theme="1"/>
        <rFont val="Calibri"/>
        <family val="2"/>
      </rPr>
      <t>üger Thomsen</t>
    </r>
  </si>
  <si>
    <t>bevillingstype</t>
  </si>
  <si>
    <t>Bevillget tilbud</t>
  </si>
  <si>
    <t>Leverandør:</t>
  </si>
  <si>
    <t xml:space="preserve">Ny bevilling </t>
  </si>
  <si>
    <t>Ændring af bevilling</t>
  </si>
  <si>
    <t>Alkohol misbrug</t>
  </si>
  <si>
    <t>Stof misbrug</t>
  </si>
  <si>
    <t>skelnen alkohol og stof</t>
  </si>
  <si>
    <t>styrer for tom celle i målgruppen</t>
  </si>
  <si>
    <t>Forventet iværksættelse (dd-mm-åååå):</t>
  </si>
  <si>
    <t>Behandlingscenter Vendsyssel</t>
  </si>
  <si>
    <t>Blå Kors Rold Skov</t>
  </si>
  <si>
    <t>Den Selvejende Institution Springbrættet</t>
  </si>
  <si>
    <t>Højløkke Behandlingscenter Fyn (mandeafd.)</t>
  </si>
  <si>
    <t>Kongens Ø Munkerup, Selvejende Institution</t>
  </si>
  <si>
    <t>S/I Sct. Ols</t>
  </si>
  <si>
    <t>Toftehuset // CVR:35701281</t>
  </si>
  <si>
    <t>Ringgården Middelfart</t>
  </si>
  <si>
    <t>Thisted Kommune</t>
  </si>
  <si>
    <t>Behandlerenheden v/Claus Bo Madsen</t>
  </si>
  <si>
    <t>Filsø Døgnbehandlingsfond</t>
  </si>
  <si>
    <t>Højløkke Behandlingscenter Korning (kvindeafd.)</t>
  </si>
  <si>
    <t>Højløkke Behandlingscenter Vejle</t>
  </si>
  <si>
    <t>Døgninstitutionen Familiecentret Vibygård</t>
  </si>
  <si>
    <t>Tjele-center A/S</t>
  </si>
  <si>
    <t>Toftehuset I/S</t>
  </si>
  <si>
    <t>Bevillingsforløb - alkohol</t>
  </si>
  <si>
    <t>Takst/pris:</t>
  </si>
  <si>
    <t>Efterbehandling på:</t>
  </si>
  <si>
    <t>Afgiftning på:</t>
  </si>
  <si>
    <t>Bevillingsforløb - stof</t>
  </si>
  <si>
    <t>Forventet opstart (dd-mm-åååå):</t>
  </si>
  <si>
    <t>Stopdato (dd-mm-åååå):</t>
  </si>
  <si>
    <t>1.</t>
  </si>
  <si>
    <t>2.</t>
  </si>
  <si>
    <t>3.</t>
  </si>
  <si>
    <t>4.</t>
  </si>
  <si>
    <t>Afgangårsag:</t>
  </si>
  <si>
    <t>udfald af ændringen</t>
  </si>
  <si>
    <t>OBS! Husk at tilføje afgangsårsag</t>
  </si>
  <si>
    <t>Ny bevilling</t>
  </si>
  <si>
    <t>Ændring</t>
  </si>
  <si>
    <t xml:space="preserve">Styrer visning </t>
  </si>
  <si>
    <t>Ambulant behandling (eksternt):</t>
  </si>
  <si>
    <t>Ambulant behandling på (ekstern):</t>
  </si>
  <si>
    <t>Sag aktiv i arbejdsmarkedsområdet:</t>
  </si>
  <si>
    <t>takst</t>
  </si>
  <si>
    <t xml:space="preserve">Højløkke Behandlingscenter Korning (alkohol) døgn </t>
  </si>
  <si>
    <t xml:space="preserve">   </t>
  </si>
  <si>
    <t xml:space="preserve">Ringgården Middelfart (alkohol) døgn </t>
  </si>
  <si>
    <t xml:space="preserve">Nørbygård (alkohol) Døgn </t>
  </si>
  <si>
    <t xml:space="preserve">Nørbygård (alkohol) efterbehandling </t>
  </si>
  <si>
    <t xml:space="preserve">Blå Kors Rold skov (alkohol) Døgn </t>
  </si>
  <si>
    <t xml:space="preserve">Behandlingscenter Vendsyssel (stof) Døgn </t>
  </si>
  <si>
    <t xml:space="preserve">Behandlingscenter Vendsyssel (stof) dag Halvvej </t>
  </si>
  <si>
    <t xml:space="preserve">Toftehuset (stof) Døgn </t>
  </si>
  <si>
    <t xml:space="preserve">Behandlerenheden (stof) dag Halvvej </t>
  </si>
  <si>
    <t xml:space="preserve">Den Selvejende Inst. Springbrættet (stof) døgn </t>
  </si>
  <si>
    <t xml:space="preserve">Den Selvejende Inst.Springbræt (stof) dag Halvvej </t>
  </si>
  <si>
    <t xml:space="preserve">Filsø Døgnbehandlingsfond (stof) døgn </t>
  </si>
  <si>
    <t xml:space="preserve">Filsø Døgnbehandlingsfond (stof) dag Halvvej </t>
  </si>
  <si>
    <t xml:space="preserve">Højløkke Behandlingscenter Korning (stof) døgn </t>
  </si>
  <si>
    <t xml:space="preserve">Højløkke Behandlingscenter (stof) døgn </t>
  </si>
  <si>
    <t xml:space="preserve">Højløkke Behandlingscenter (stof) dag Halvvej </t>
  </si>
  <si>
    <t xml:space="preserve">Højløkke Behandlingscenter Fyn (stof) døgn </t>
  </si>
  <si>
    <t xml:space="preserve">Kongens Ø Munkerup, Selv. Inst. (stof) døgn </t>
  </si>
  <si>
    <t xml:space="preserve">Døgninst.Familiecentret Vibygård (stof) døgn </t>
  </si>
  <si>
    <t xml:space="preserve">S/I Sct. Ols (stof) døgn </t>
  </si>
  <si>
    <t xml:space="preserve">Tjele-Center (stof) døgn </t>
  </si>
  <si>
    <t xml:space="preserve">Tjele-Center (stof) dag Halvvej </t>
  </si>
  <si>
    <t xml:space="preserve">Toftehuset (stof) døgn </t>
  </si>
  <si>
    <t xml:space="preserve">Blå Kors Rold skov (stof) Døgn </t>
  </si>
  <si>
    <t xml:space="preserve">Stofafgiftning - Slusen </t>
  </si>
  <si>
    <t xml:space="preserve">Blå Kors Rold Skov (stof) efterbehandling </t>
  </si>
  <si>
    <t>døgn</t>
  </si>
  <si>
    <t>måned</t>
  </si>
  <si>
    <t>Thisted Kommune/Nørbygaard</t>
  </si>
  <si>
    <r>
      <t xml:space="preserve">Antal (døgn </t>
    </r>
    <r>
      <rPr>
        <b/>
        <sz val="11"/>
        <color theme="1"/>
        <rFont val="Calibri"/>
        <family val="2"/>
      </rPr>
      <t>á pris, behandlinger á pris)</t>
    </r>
    <r>
      <rPr>
        <b/>
        <sz val="11"/>
        <color theme="1"/>
        <rFont val="Calibri"/>
        <family val="2"/>
        <scheme val="minor"/>
      </rPr>
      <t>:</t>
    </r>
  </si>
  <si>
    <t>Bemærkninger:</t>
  </si>
  <si>
    <t>Antal (døgn á pris, behandlinger á pris):</t>
  </si>
  <si>
    <t>THS dagbehandling og bofællesskab</t>
  </si>
  <si>
    <t>Er sagen aktiv i arbejdsmarkedsområdet?</t>
  </si>
  <si>
    <t>Ja</t>
  </si>
  <si>
    <t>Nej</t>
  </si>
  <si>
    <t>Takst</t>
  </si>
  <si>
    <t xml:space="preserve">fastpris pr. måned </t>
  </si>
  <si>
    <t>Udfald af ændringen:</t>
  </si>
  <si>
    <t xml:space="preserve">Enhed: </t>
  </si>
  <si>
    <t>Afgangsårsag</t>
  </si>
  <si>
    <t>Andet</t>
  </si>
  <si>
    <t>????</t>
  </si>
  <si>
    <t>skal slettes</t>
  </si>
  <si>
    <t xml:space="preserve">Nørbygård </t>
  </si>
  <si>
    <t>Vejledende pris:</t>
  </si>
  <si>
    <t>OBS! Husk at vælge enhed</t>
  </si>
  <si>
    <t>Afrusning på:</t>
  </si>
  <si>
    <t>Døgnophold på:</t>
  </si>
  <si>
    <t>Stop af bevilling</t>
  </si>
  <si>
    <t>Stop</t>
  </si>
  <si>
    <t>Lisbeth Ørskov Spang</t>
  </si>
  <si>
    <t>Tidligere modtaget behandling:</t>
  </si>
  <si>
    <t>Antal måneder</t>
  </si>
  <si>
    <t>Alkohol afrusning</t>
  </si>
  <si>
    <t>Alkohol døgn</t>
  </si>
  <si>
    <t>Alkohol efterbehandling</t>
  </si>
  <si>
    <t>Alkohol ambulant</t>
  </si>
  <si>
    <t>Døgnbehandling på:</t>
  </si>
  <si>
    <t>Stof afgiftning</t>
  </si>
  <si>
    <t>Stof døgn</t>
  </si>
  <si>
    <t>Stof halvvej</t>
  </si>
  <si>
    <t>Stof ambulant</t>
  </si>
  <si>
    <t>Toftehuset</t>
  </si>
  <si>
    <t>Midtgården</t>
  </si>
  <si>
    <t>Springbrættet - Slusen</t>
  </si>
  <si>
    <t>Behandlerenheden</t>
  </si>
  <si>
    <t>Springbrættet</t>
  </si>
  <si>
    <t>Baghuset</t>
  </si>
  <si>
    <t>Kongens Ø Munkerup</t>
  </si>
  <si>
    <t>Familiecentret Vibygård</t>
  </si>
  <si>
    <t>Halvvejshus (efterbehandling) på:</t>
  </si>
  <si>
    <t>Tjele Behandlingscenter</t>
  </si>
  <si>
    <t>Toftehuset - Halvvejshus</t>
  </si>
  <si>
    <t>Søgården - Tjele</t>
  </si>
  <si>
    <t>Tjele-Center</t>
  </si>
  <si>
    <t>Toftehuset - Efterbehandling</t>
  </si>
  <si>
    <t>Toftehuset - Udlusning</t>
  </si>
  <si>
    <t>Solgården - Tjele</t>
  </si>
  <si>
    <t>Aarhus Kommune</t>
  </si>
  <si>
    <t>Brønderselv Kommune - Dagbehandling</t>
  </si>
  <si>
    <t>Rusmiddelcenter Randers</t>
  </si>
  <si>
    <t>Behandlingscenter Vendsyssel - Efterværn</t>
  </si>
  <si>
    <t>Behandlingscenter Vendsyssel - Halvvej</t>
  </si>
  <si>
    <t>Springbrættet - Efterværn</t>
  </si>
  <si>
    <t>Kæruphus v/Springbrættet - Udslusning</t>
  </si>
  <si>
    <t>Springbrættet - Halvvej</t>
  </si>
  <si>
    <t>Tjele-Center - Udslusning</t>
  </si>
  <si>
    <t>Tjele-Center - Halvvej</t>
  </si>
  <si>
    <t>Forkortelse</t>
  </si>
  <si>
    <t>Forlængelse</t>
  </si>
  <si>
    <t>Borgeren har afbrudt forløbet</t>
  </si>
  <si>
    <t>Behandlingscenter STIEN</t>
  </si>
  <si>
    <t>Indberetning af misbrugsbevilling til AS2007 (3.2)</t>
  </si>
  <si>
    <t>Det Grønlandske hus - Dagbehandling</t>
  </si>
  <si>
    <t>Nyt tilbud</t>
  </si>
  <si>
    <t>Ida Lykkegaard Sørensen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</si>
</sst>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7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5" borderId="8" xfId="0" applyFill="1" applyBorder="1"/>
    <xf numFmtId="0" fontId="0" fillId="5" borderId="0" xfId="0" applyFill="1" applyBorder="1"/>
    <xf numFmtId="0" fontId="0" fillId="5" borderId="9" xfId="0" applyFill="1" applyBorder="1"/>
    <xf numFmtId="0" fontId="2" fillId="5" borderId="0" xfId="0" applyFont="1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6" borderId="4" xfId="0" applyFill="1" applyBorder="1"/>
    <xf numFmtId="14" fontId="0" fillId="4" borderId="4" xfId="0" applyNumberFormat="1" applyFill="1" applyBorder="1" applyAlignment="1">
      <alignment horizontal="center"/>
    </xf>
    <xf numFmtId="0" fontId="0" fillId="0" borderId="6" xfId="0" applyFill="1" applyBorder="1"/>
    <xf numFmtId="0" fontId="0" fillId="0" borderId="6" xfId="0" applyFont="1" applyBorder="1"/>
    <xf numFmtId="0" fontId="0" fillId="0" borderId="7" xfId="0" applyFill="1" applyBorder="1"/>
    <xf numFmtId="0" fontId="2" fillId="0" borderId="13" xfId="0" applyFont="1" applyBorder="1"/>
    <xf numFmtId="0" fontId="2" fillId="0" borderId="4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37" fontId="0" fillId="4" borderId="4" xfId="0" applyNumberFormat="1" applyFont="1" applyFill="1" applyBorder="1" applyAlignment="1">
      <alignment horizontal="center"/>
    </xf>
    <xf numFmtId="0" fontId="0" fillId="6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0" fillId="6" borderId="0" xfId="0" applyFill="1" applyBorder="1"/>
    <xf numFmtId="0" fontId="0" fillId="6" borderId="9" xfId="0" applyFill="1" applyBorder="1"/>
    <xf numFmtId="0" fontId="5" fillId="6" borderId="0" xfId="0" applyFont="1" applyFill="1" applyBorder="1"/>
    <xf numFmtId="37" fontId="0" fillId="6" borderId="0" xfId="0" applyNumberFormat="1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8" xfId="0" applyFill="1" applyBorder="1"/>
    <xf numFmtId="0" fontId="0" fillId="6" borderId="10" xfId="0" applyFill="1" applyBorder="1"/>
    <xf numFmtId="0" fontId="2" fillId="0" borderId="4" xfId="0" applyFont="1" applyBorder="1" applyAlignment="1">
      <alignment horizontal="center"/>
    </xf>
    <xf numFmtId="0" fontId="0" fillId="6" borderId="0" xfId="0" applyFill="1" applyBorder="1" applyAlignment="1">
      <alignment vertical="center"/>
    </xf>
    <xf numFmtId="0" fontId="0" fillId="5" borderId="18" xfId="0" applyFill="1" applyBorder="1"/>
    <xf numFmtId="37" fontId="0" fillId="4" borderId="4" xfId="0" applyNumberFormat="1" applyFont="1" applyFill="1" applyBorder="1" applyAlignment="1" applyProtection="1">
      <alignment horizontal="center"/>
      <protection locked="0"/>
    </xf>
    <xf numFmtId="37" fontId="0" fillId="4" borderId="4" xfId="0" applyNumberFormat="1" applyFont="1" applyFill="1" applyBorder="1" applyAlignment="1" applyProtection="1">
      <alignment horizontal="center"/>
    </xf>
    <xf numFmtId="0" fontId="0" fillId="4" borderId="4" xfId="0" applyFont="1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vertical="top"/>
      <protection locked="0"/>
    </xf>
    <xf numFmtId="14" fontId="0" fillId="4" borderId="4" xfId="0" applyNumberFormat="1" applyFon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0" fillId="7" borderId="4" xfId="0" applyFill="1" applyBorder="1"/>
    <xf numFmtId="0" fontId="0" fillId="5" borderId="4" xfId="0" applyFill="1" applyBorder="1" applyAlignment="1" applyProtection="1">
      <alignment horizontal="center"/>
      <protection locked="0"/>
    </xf>
    <xf numFmtId="37" fontId="0" fillId="4" borderId="1" xfId="0" applyNumberFormat="1" applyFont="1" applyFill="1" applyBorder="1" applyAlignment="1">
      <alignment horizontal="center"/>
    </xf>
    <xf numFmtId="37" fontId="0" fillId="4" borderId="19" xfId="0" applyNumberFormat="1" applyFont="1" applyFill="1" applyBorder="1" applyAlignment="1" applyProtection="1">
      <alignment horizontal="center"/>
      <protection locked="0"/>
    </xf>
    <xf numFmtId="0" fontId="0" fillId="5" borderId="4" xfId="0" applyFill="1" applyBorder="1"/>
    <xf numFmtId="0" fontId="0" fillId="0" borderId="0" xfId="0" applyProtection="1">
      <protection locked="0"/>
    </xf>
    <xf numFmtId="0" fontId="2" fillId="0" borderId="1" xfId="0" applyFont="1" applyBorder="1"/>
    <xf numFmtId="0" fontId="0" fillId="0" borderId="6" xfId="0" applyFont="1" applyFill="1" applyBorder="1"/>
    <xf numFmtId="0" fontId="2" fillId="0" borderId="19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37" fontId="0" fillId="4" borderId="19" xfId="0" applyNumberFormat="1" applyFont="1" applyFill="1" applyBorder="1" applyAlignment="1" applyProtection="1">
      <alignment horizontal="left" vertical="top" wrapText="1"/>
      <protection locked="0"/>
    </xf>
    <xf numFmtId="37" fontId="0" fillId="4" borderId="18" xfId="0" applyNumberFormat="1" applyFont="1" applyFill="1" applyBorder="1" applyAlignment="1" applyProtection="1">
      <alignment horizontal="left" vertical="top" wrapText="1"/>
      <protection locked="0"/>
    </xf>
    <xf numFmtId="37" fontId="0" fillId="4" borderId="13" xfId="0" applyNumberFormat="1" applyFont="1" applyFill="1" applyBorder="1" applyAlignment="1" applyProtection="1">
      <alignment horizontal="left" vertical="top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left"/>
    </xf>
    <xf numFmtId="0" fontId="3" fillId="3" borderId="3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164" fontId="2" fillId="0" borderId="15" xfId="0" applyNumberFormat="1" applyFont="1" applyBorder="1" applyAlignment="1" applyProtection="1">
      <alignment horizontal="center"/>
    </xf>
    <xf numFmtId="164" fontId="2" fillId="0" borderId="16" xfId="0" applyNumberFormat="1" applyFont="1" applyBorder="1" applyAlignment="1" applyProtection="1">
      <alignment horizontal="center"/>
    </xf>
    <xf numFmtId="164" fontId="2" fillId="0" borderId="17" xfId="0" applyNumberFormat="1" applyFont="1" applyBorder="1" applyAlignment="1" applyProtection="1">
      <alignment horizontal="center"/>
    </xf>
    <xf numFmtId="0" fontId="0" fillId="0" borderId="20" xfId="0" applyBorder="1"/>
  </cellXfs>
  <cellStyles count="1">
    <cellStyle name="Normal" xfId="0" builtinId="0"/>
  </cellStyles>
  <dxfs count="48">
    <dxf>
      <fill>
        <patternFill patternType="lightUp"/>
      </fill>
    </dxf>
    <dxf>
      <fill>
        <patternFill patternType="lightDown"/>
      </fill>
    </dxf>
    <dxf>
      <fill>
        <patternFill patternType="lightUp"/>
      </fill>
    </dxf>
    <dxf>
      <fill>
        <patternFill patternType="lightDown"/>
      </fill>
    </dxf>
    <dxf>
      <fill>
        <patternFill patternType="lightUp"/>
      </fill>
    </dxf>
    <dxf>
      <fill>
        <patternFill patternType="lightDown"/>
      </fill>
    </dxf>
    <dxf>
      <fill>
        <patternFill patternType="lightUp"/>
      </fill>
    </dxf>
    <dxf>
      <fill>
        <patternFill patternType="lightDown"/>
      </fill>
    </dxf>
    <dxf>
      <fill>
        <patternFill patternType="lightUp"/>
      </fill>
    </dxf>
    <dxf>
      <fill>
        <patternFill patternType="lightDown"/>
      </fill>
    </dxf>
    <dxf>
      <fill>
        <patternFill patternType="lightUp"/>
      </fill>
    </dxf>
    <dxf>
      <fill>
        <patternFill patternType="lightDown"/>
      </fill>
    </dxf>
    <dxf>
      <fill>
        <patternFill patternType="lightUp"/>
      </fill>
    </dxf>
    <dxf>
      <fill>
        <patternFill patternType="lightDown"/>
      </fill>
    </dxf>
    <dxf>
      <fill>
        <patternFill patternType="lightUp"/>
      </fill>
    </dxf>
    <dxf>
      <fill>
        <patternFill patternType="lightDown"/>
      </fill>
    </dxf>
    <dxf>
      <fill>
        <patternFill patternType="lightDown"/>
      </fill>
    </dxf>
    <dxf>
      <fill>
        <patternFill>
          <bgColor rgb="FFFF0000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 patternType="lightUp"/>
      </fill>
    </dxf>
    <dxf>
      <fill>
        <patternFill patternType="lightDown"/>
      </fill>
    </dxf>
    <dxf>
      <fill>
        <patternFill patternType="lightUp"/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 patternType="lightUp"/>
      </fill>
    </dxf>
    <dxf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>
          <bgColor rgb="FFFF0000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 patternType="lightUp"/>
      </fill>
    </dxf>
    <dxf>
      <fill>
        <patternFill patternType="lightUp"/>
      </fill>
    </dxf>
    <dxf>
      <fill>
        <patternFill patternType="lightDown"/>
      </fill>
    </dxf>
    <dxf>
      <fill>
        <patternFill patternType="lightDown"/>
      </fill>
    </dxf>
    <dxf>
      <fill>
        <patternFill>
          <bgColor rgb="FFFF0000"/>
        </patternFill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theme="5" tint="-0.249977111117893"/>
  </sheetPr>
  <dimension ref="A1:O103"/>
  <sheetViews>
    <sheetView showGridLines="0" tabSelected="1" zoomScaleNormal="100" workbookViewId="0">
      <selection activeCell="D7" sqref="D7"/>
    </sheetView>
  </sheetViews>
  <sheetFormatPr defaultRowHeight="15" x14ac:dyDescent="0.25"/>
  <cols>
    <col min="1" max="1" width="2.7109375" customWidth="1"/>
    <col min="2" max="2" width="3.5703125" customWidth="1"/>
    <col min="3" max="3" width="41.28515625" customWidth="1"/>
    <col min="4" max="4" width="45.140625" customWidth="1"/>
    <col min="5" max="5" width="24.140625" customWidth="1"/>
    <col min="6" max="6" width="10.28515625" hidden="1" customWidth="1"/>
    <col min="7" max="11" width="8.85546875" hidden="1" customWidth="1"/>
    <col min="12" max="12" width="10.28515625" hidden="1" customWidth="1"/>
    <col min="13" max="13" width="8.85546875" hidden="1" customWidth="1"/>
    <col min="15" max="15" width="25" customWidth="1"/>
    <col min="16" max="16" width="12.42578125" customWidth="1"/>
  </cols>
  <sheetData>
    <row r="1" spans="1:13" ht="21.6" thickBot="1" x14ac:dyDescent="0.45">
      <c r="A1" s="24"/>
      <c r="B1" s="69" t="s">
        <v>152</v>
      </c>
      <c r="C1" s="70"/>
      <c r="D1" s="70"/>
      <c r="E1" s="71"/>
      <c r="F1" s="63" t="s">
        <v>53</v>
      </c>
      <c r="G1" s="64"/>
      <c r="H1" s="64"/>
      <c r="I1" s="64"/>
      <c r="J1" s="64"/>
      <c r="K1" s="64"/>
      <c r="L1" s="64"/>
      <c r="M1" s="65"/>
    </row>
    <row r="2" spans="1:13" thickBot="1" x14ac:dyDescent="0.35">
      <c r="A2" s="39"/>
      <c r="B2" s="72">
        <f ca="1">+TODAY()</f>
        <v>42878</v>
      </c>
      <c r="C2" s="73"/>
      <c r="D2" s="73"/>
      <c r="E2" s="74"/>
      <c r="F2" s="26"/>
      <c r="G2" s="27"/>
      <c r="H2" s="27"/>
      <c r="I2" s="27"/>
      <c r="J2" s="27"/>
      <c r="K2" s="27"/>
      <c r="L2" s="27"/>
      <c r="M2" s="28"/>
    </row>
    <row r="3" spans="1:13" ht="18.600000000000001" thickBot="1" x14ac:dyDescent="0.4">
      <c r="A3" s="6"/>
      <c r="B3" s="66" t="s">
        <v>0</v>
      </c>
      <c r="C3" s="67"/>
      <c r="D3" s="67"/>
      <c r="E3" s="68"/>
      <c r="F3" s="35"/>
      <c r="G3" s="29"/>
      <c r="H3" s="29"/>
      <c r="I3" s="29"/>
      <c r="J3" s="29"/>
      <c r="K3" s="29"/>
      <c r="L3" s="29"/>
      <c r="M3" s="30"/>
    </row>
    <row r="4" spans="1:13" ht="6.6" customHeight="1" thickBot="1" x14ac:dyDescent="0.3">
      <c r="A4" s="6"/>
      <c r="B4" s="7"/>
      <c r="C4" s="7"/>
      <c r="D4" s="7"/>
      <c r="E4" s="8"/>
      <c r="F4" s="35"/>
      <c r="G4" s="23" t="s">
        <v>51</v>
      </c>
      <c r="H4" s="23" t="s">
        <v>52</v>
      </c>
      <c r="I4" s="23" t="s">
        <v>109</v>
      </c>
      <c r="J4" s="29"/>
      <c r="K4" s="29"/>
      <c r="L4" s="29"/>
      <c r="M4" s="30"/>
    </row>
    <row r="5" spans="1:13" thickBot="1" x14ac:dyDescent="0.35">
      <c r="A5" s="6"/>
      <c r="B5" s="7"/>
      <c r="C5" s="2" t="s">
        <v>5</v>
      </c>
      <c r="D5" s="42"/>
      <c r="E5" s="8"/>
      <c r="F5" s="35"/>
      <c r="G5" s="23">
        <f>+IF(D5="Ny bevilling ",1,0)</f>
        <v>0</v>
      </c>
      <c r="H5" s="23">
        <f>+IF(D5="Ændring af bevilling",1,0)</f>
        <v>0</v>
      </c>
      <c r="I5" s="23">
        <f>+IF(D5="Stop af bevilling",1,0)</f>
        <v>0</v>
      </c>
      <c r="J5" s="29"/>
      <c r="K5" s="29"/>
      <c r="L5" s="29"/>
      <c r="M5" s="30"/>
    </row>
    <row r="6" spans="1:13" ht="6.6" customHeight="1" thickBot="1" x14ac:dyDescent="0.35">
      <c r="A6" s="6"/>
      <c r="B6" s="7"/>
      <c r="C6" s="9"/>
      <c r="D6" s="43"/>
      <c r="E6" s="8"/>
      <c r="F6" s="35"/>
      <c r="G6" s="29"/>
      <c r="H6" s="29"/>
      <c r="I6" s="29"/>
      <c r="J6" s="29"/>
      <c r="K6" s="29"/>
      <c r="L6" s="29"/>
      <c r="M6" s="30"/>
    </row>
    <row r="7" spans="1:13" thickBot="1" x14ac:dyDescent="0.35">
      <c r="A7" s="6"/>
      <c r="B7" s="7"/>
      <c r="C7" s="2" t="s">
        <v>6</v>
      </c>
      <c r="D7" s="42"/>
      <c r="E7" s="8"/>
      <c r="F7" s="35"/>
      <c r="G7" s="29"/>
      <c r="H7" s="29"/>
      <c r="I7" s="29"/>
      <c r="J7" s="29"/>
      <c r="K7" s="29"/>
      <c r="L7" s="29"/>
      <c r="M7" s="30"/>
    </row>
    <row r="8" spans="1:13" ht="6.6" customHeight="1" thickBot="1" x14ac:dyDescent="0.35">
      <c r="A8" s="6"/>
      <c r="B8" s="7"/>
      <c r="C8" s="7"/>
      <c r="D8" s="43"/>
      <c r="E8" s="8"/>
      <c r="F8" s="35"/>
      <c r="G8" s="29"/>
      <c r="H8" s="29"/>
      <c r="I8" s="29"/>
      <c r="J8" s="29"/>
      <c r="K8" s="29"/>
      <c r="L8" s="29"/>
      <c r="M8" s="30"/>
    </row>
    <row r="9" spans="1:13" ht="15.75" thickBot="1" x14ac:dyDescent="0.3">
      <c r="A9" s="6"/>
      <c r="B9" s="7"/>
      <c r="C9" s="2" t="s">
        <v>97</v>
      </c>
      <c r="D9" s="44"/>
      <c r="E9" s="8"/>
      <c r="F9" s="35"/>
      <c r="G9" s="13">
        <f>+IF(H5=1,1,0)</f>
        <v>0</v>
      </c>
      <c r="H9" s="29"/>
      <c r="I9" s="29"/>
      <c r="J9" s="29"/>
      <c r="K9" s="29"/>
      <c r="L9" s="29"/>
      <c r="M9" s="30"/>
    </row>
    <row r="10" spans="1:13" ht="6.6" customHeight="1" thickBot="1" x14ac:dyDescent="0.35">
      <c r="A10" s="6"/>
      <c r="B10" s="7"/>
      <c r="C10" s="7"/>
      <c r="D10" s="43"/>
      <c r="E10" s="8"/>
      <c r="F10" s="35"/>
      <c r="G10" s="29"/>
      <c r="H10" s="29"/>
      <c r="I10" s="29"/>
      <c r="J10" s="29"/>
      <c r="K10" s="29"/>
      <c r="L10" s="29"/>
      <c r="M10" s="30"/>
    </row>
    <row r="11" spans="1:13" ht="15" customHeight="1" thickBot="1" x14ac:dyDescent="0.3">
      <c r="A11" s="6"/>
      <c r="B11" s="7"/>
      <c r="C11" s="2" t="s">
        <v>48</v>
      </c>
      <c r="D11" s="44"/>
      <c r="E11" s="8"/>
      <c r="F11" s="35"/>
      <c r="G11" s="13">
        <f>+IF(I5=1,1,0)</f>
        <v>0</v>
      </c>
      <c r="H11" s="29"/>
      <c r="I11" s="29"/>
      <c r="J11" s="29"/>
      <c r="K11" s="29"/>
      <c r="L11" s="29"/>
      <c r="M11" s="30"/>
    </row>
    <row r="12" spans="1:13" ht="6.6" customHeight="1" thickBot="1" x14ac:dyDescent="0.35">
      <c r="A12" s="6"/>
      <c r="B12" s="7"/>
      <c r="C12" s="7"/>
      <c r="D12" s="43"/>
      <c r="E12" s="8"/>
      <c r="F12" s="35"/>
      <c r="G12" s="29"/>
      <c r="H12" s="29"/>
      <c r="I12" s="29"/>
      <c r="J12" s="29"/>
      <c r="K12" s="29"/>
      <c r="L12" s="29"/>
      <c r="M12" s="30"/>
    </row>
    <row r="13" spans="1:13" ht="15" customHeight="1" thickBot="1" x14ac:dyDescent="0.3">
      <c r="A13" s="6"/>
      <c r="B13" s="7"/>
      <c r="C13" s="7"/>
      <c r="D13" s="45" t="s">
        <v>50</v>
      </c>
      <c r="E13" s="8"/>
      <c r="F13" s="35"/>
      <c r="G13" s="13">
        <f>+IF(I5=1,1,0)</f>
        <v>0</v>
      </c>
      <c r="H13" s="29"/>
      <c r="I13" s="29"/>
      <c r="J13" s="29"/>
      <c r="K13" s="29"/>
      <c r="L13" s="29"/>
      <c r="M13" s="30"/>
    </row>
    <row r="14" spans="1:13" ht="6.6" customHeight="1" thickBot="1" x14ac:dyDescent="0.35">
      <c r="A14" s="6"/>
      <c r="B14" s="7"/>
      <c r="C14" s="7"/>
      <c r="D14" s="7"/>
      <c r="E14" s="8"/>
      <c r="F14" s="35"/>
      <c r="G14" s="29"/>
      <c r="H14" s="29"/>
      <c r="I14" s="29"/>
      <c r="J14" s="29"/>
      <c r="K14" s="29"/>
      <c r="L14" s="29"/>
      <c r="M14" s="30"/>
    </row>
    <row r="15" spans="1:13" ht="19.5" thickBot="1" x14ac:dyDescent="0.35">
      <c r="A15" s="6"/>
      <c r="B15" s="66" t="s">
        <v>1</v>
      </c>
      <c r="C15" s="67"/>
      <c r="D15" s="67"/>
      <c r="E15" s="68"/>
      <c r="F15" s="35"/>
      <c r="G15" s="29"/>
      <c r="H15" s="29"/>
      <c r="I15" s="29"/>
      <c r="J15" s="29"/>
      <c r="K15" s="29"/>
      <c r="L15" s="29"/>
      <c r="M15" s="30"/>
    </row>
    <row r="16" spans="1:13" ht="6.6" customHeight="1" thickBot="1" x14ac:dyDescent="0.35">
      <c r="A16" s="6"/>
      <c r="B16" s="7"/>
      <c r="C16" s="7"/>
      <c r="D16" s="7"/>
      <c r="E16" s="8"/>
      <c r="F16" s="35"/>
      <c r="G16" s="29"/>
      <c r="H16" s="29"/>
      <c r="I16" s="29"/>
      <c r="J16" s="29"/>
      <c r="K16" s="29"/>
      <c r="L16" s="29"/>
      <c r="M16" s="30"/>
    </row>
    <row r="17" spans="1:13" thickBot="1" x14ac:dyDescent="0.35">
      <c r="A17" s="6"/>
      <c r="B17" s="7"/>
      <c r="C17" s="2" t="s">
        <v>2</v>
      </c>
      <c r="D17" s="44"/>
      <c r="E17" s="8"/>
      <c r="F17" s="35"/>
      <c r="G17" s="29"/>
      <c r="H17" s="29"/>
      <c r="I17" s="29"/>
      <c r="J17" s="29"/>
      <c r="K17" s="29"/>
      <c r="L17" s="29"/>
      <c r="M17" s="30"/>
    </row>
    <row r="18" spans="1:13" ht="6.6" customHeight="1" thickBot="1" x14ac:dyDescent="0.35">
      <c r="A18" s="6"/>
      <c r="B18" s="7"/>
      <c r="C18" s="7"/>
      <c r="D18" s="43"/>
      <c r="E18" s="8"/>
      <c r="F18" s="35"/>
      <c r="G18" s="29"/>
      <c r="H18" s="29"/>
      <c r="I18" s="29"/>
      <c r="J18" s="29"/>
      <c r="K18" s="29"/>
      <c r="L18" s="29"/>
      <c r="M18" s="30"/>
    </row>
    <row r="19" spans="1:13" thickBot="1" x14ac:dyDescent="0.35">
      <c r="A19" s="6"/>
      <c r="B19" s="7"/>
      <c r="C19" s="2" t="s">
        <v>7</v>
      </c>
      <c r="D19" s="44"/>
      <c r="E19" s="8"/>
      <c r="F19" s="35"/>
      <c r="G19" s="29"/>
      <c r="H19" s="29"/>
      <c r="I19" s="29"/>
      <c r="J19" s="29"/>
      <c r="K19" s="29"/>
      <c r="L19" s="29"/>
      <c r="M19" s="30"/>
    </row>
    <row r="20" spans="1:13" ht="6.6" customHeight="1" thickBot="1" x14ac:dyDescent="0.35">
      <c r="A20" s="6"/>
      <c r="B20" s="7"/>
      <c r="C20" s="7"/>
      <c r="D20" s="7"/>
      <c r="E20" s="8"/>
      <c r="F20" s="35"/>
      <c r="G20" s="29"/>
      <c r="H20" s="29"/>
      <c r="I20" s="29"/>
      <c r="J20" s="29"/>
      <c r="K20" s="29"/>
      <c r="L20" s="29"/>
      <c r="M20" s="30"/>
    </row>
    <row r="21" spans="1:13" ht="19.5" thickBot="1" x14ac:dyDescent="0.35">
      <c r="A21" s="6"/>
      <c r="B21" s="66" t="s">
        <v>3</v>
      </c>
      <c r="C21" s="67"/>
      <c r="D21" s="67"/>
      <c r="E21" s="68"/>
      <c r="F21" s="35"/>
      <c r="G21" s="31" t="s">
        <v>18</v>
      </c>
      <c r="H21" s="29"/>
      <c r="I21" s="29"/>
      <c r="J21" s="29"/>
      <c r="K21" s="29"/>
      <c r="L21" s="29"/>
      <c r="M21" s="30"/>
    </row>
    <row r="22" spans="1:13" ht="6.6" customHeight="1" thickBot="1" x14ac:dyDescent="0.35">
      <c r="A22" s="6"/>
      <c r="B22" s="25"/>
      <c r="C22" s="7"/>
      <c r="D22" s="7"/>
      <c r="E22" s="8"/>
      <c r="F22" s="35"/>
      <c r="G22" s="29"/>
      <c r="H22" s="29"/>
      <c r="I22" s="29"/>
      <c r="J22" s="29"/>
      <c r="K22" s="29"/>
      <c r="L22" s="29"/>
      <c r="M22" s="30"/>
    </row>
    <row r="23" spans="1:13" ht="15.75" thickBot="1" x14ac:dyDescent="0.3">
      <c r="A23" s="6"/>
      <c r="B23" s="7"/>
      <c r="C23" s="2" t="s">
        <v>4</v>
      </c>
      <c r="D23" s="42"/>
      <c r="E23" s="8"/>
      <c r="F23" s="35"/>
      <c r="G23" s="13">
        <f>+IF(D23="Alkohol misbrug",1,0)</f>
        <v>0</v>
      </c>
      <c r="H23" s="13">
        <f>+IF(D23=0,1,0)</f>
        <v>1</v>
      </c>
      <c r="I23" s="31" t="s">
        <v>19</v>
      </c>
      <c r="J23" s="29"/>
      <c r="K23" s="29"/>
      <c r="L23" s="29"/>
      <c r="M23" s="30"/>
    </row>
    <row r="24" spans="1:13" ht="6.6" customHeight="1" thickBot="1" x14ac:dyDescent="0.35">
      <c r="A24" s="6"/>
      <c r="B24" s="7"/>
      <c r="C24" s="7"/>
      <c r="D24" s="43"/>
      <c r="E24" s="8"/>
      <c r="F24" s="35"/>
      <c r="G24" s="29"/>
      <c r="H24" s="29"/>
      <c r="I24" s="29"/>
      <c r="J24" s="29"/>
      <c r="K24" s="29"/>
      <c r="L24" s="29"/>
      <c r="M24" s="30"/>
    </row>
    <row r="25" spans="1:13" ht="15.75" thickBot="1" x14ac:dyDescent="0.3">
      <c r="A25" s="6"/>
      <c r="B25" s="7"/>
      <c r="C25" s="2" t="s">
        <v>56</v>
      </c>
      <c r="D25" s="46"/>
      <c r="E25" s="8"/>
      <c r="F25" s="35"/>
      <c r="G25" s="29"/>
      <c r="H25" s="29"/>
      <c r="I25" s="29"/>
      <c r="J25" s="29"/>
      <c r="K25" s="29"/>
      <c r="L25" s="29"/>
      <c r="M25" s="30"/>
    </row>
    <row r="26" spans="1:13" ht="6.6" customHeight="1" thickBot="1" x14ac:dyDescent="0.35">
      <c r="A26" s="6"/>
      <c r="B26" s="7"/>
      <c r="C26" s="7"/>
      <c r="D26" s="7"/>
      <c r="E26" s="8"/>
      <c r="F26" s="35"/>
      <c r="G26" s="29"/>
      <c r="H26" s="29"/>
      <c r="I26" s="29"/>
      <c r="J26" s="29"/>
      <c r="K26" s="29"/>
      <c r="L26" s="29"/>
      <c r="M26" s="30"/>
    </row>
    <row r="27" spans="1:13" thickBot="1" x14ac:dyDescent="0.35">
      <c r="A27" s="6"/>
      <c r="B27" s="7"/>
      <c r="C27" s="55" t="s">
        <v>111</v>
      </c>
      <c r="D27" s="46"/>
      <c r="E27" s="8"/>
      <c r="F27" s="35"/>
      <c r="G27" s="29"/>
      <c r="H27" s="29"/>
      <c r="I27" s="29"/>
      <c r="J27" s="29"/>
      <c r="K27" s="29"/>
      <c r="L27" s="29"/>
      <c r="M27" s="30"/>
    </row>
    <row r="28" spans="1:13" ht="6.6" customHeight="1" thickBot="1" x14ac:dyDescent="0.35">
      <c r="A28" s="6"/>
      <c r="B28" s="11"/>
      <c r="C28" s="11"/>
      <c r="D28" s="11"/>
      <c r="E28" s="12"/>
      <c r="F28" s="35"/>
      <c r="G28" s="29"/>
      <c r="H28" s="29"/>
      <c r="I28" s="29"/>
      <c r="J28" s="29"/>
      <c r="K28" s="29"/>
      <c r="L28" s="29"/>
      <c r="M28" s="30"/>
    </row>
    <row r="29" spans="1:13" ht="18.600000000000001" hidden="1" thickBot="1" x14ac:dyDescent="0.4">
      <c r="A29" s="6"/>
      <c r="B29" s="66" t="s">
        <v>12</v>
      </c>
      <c r="C29" s="67"/>
      <c r="D29" s="67"/>
      <c r="E29" s="68"/>
      <c r="F29" s="35"/>
      <c r="G29" s="29"/>
      <c r="H29" s="29"/>
      <c r="I29" s="29"/>
      <c r="J29" s="29"/>
      <c r="K29" s="29"/>
      <c r="L29" s="29"/>
      <c r="M29" s="30"/>
    </row>
    <row r="30" spans="1:13" ht="6.6" hidden="1" customHeight="1" thickBot="1" x14ac:dyDescent="0.35">
      <c r="A30" s="6"/>
      <c r="B30" s="7"/>
      <c r="C30" s="7"/>
      <c r="D30" s="7"/>
      <c r="E30" s="8"/>
      <c r="F30" s="35"/>
      <c r="G30" s="29"/>
      <c r="H30" s="29"/>
      <c r="I30" s="29"/>
      <c r="J30" s="29"/>
      <c r="K30" s="29"/>
      <c r="L30" s="29"/>
      <c r="M30" s="30"/>
    </row>
    <row r="31" spans="1:13" hidden="1" thickBot="1" x14ac:dyDescent="0.35">
      <c r="A31" s="6"/>
      <c r="B31" s="7"/>
      <c r="C31" s="2" t="s">
        <v>13</v>
      </c>
      <c r="D31" s="21"/>
      <c r="E31" s="8"/>
      <c r="F31" s="35"/>
      <c r="G31" s="29" t="s">
        <v>101</v>
      </c>
      <c r="H31" s="29" t="s">
        <v>102</v>
      </c>
      <c r="I31" s="29"/>
      <c r="J31" s="29"/>
      <c r="K31" s="29"/>
      <c r="L31" s="29"/>
      <c r="M31" s="30"/>
    </row>
    <row r="32" spans="1:13" ht="6.6" hidden="1" customHeight="1" thickBot="1" x14ac:dyDescent="0.35">
      <c r="A32" s="6"/>
      <c r="B32" s="7"/>
      <c r="C32" s="7"/>
      <c r="D32" s="7"/>
      <c r="E32" s="8"/>
      <c r="F32" s="35"/>
      <c r="G32" s="29"/>
      <c r="H32" s="29"/>
      <c r="I32" s="29"/>
      <c r="J32" s="29"/>
      <c r="K32" s="29"/>
      <c r="L32" s="29"/>
      <c r="M32" s="30"/>
    </row>
    <row r="33" spans="1:13" hidden="1" thickBot="1" x14ac:dyDescent="0.35">
      <c r="A33" s="6"/>
      <c r="B33" s="7"/>
      <c r="C33" s="2" t="s">
        <v>20</v>
      </c>
      <c r="D33" s="14"/>
      <c r="E33" s="8"/>
      <c r="F33" s="35"/>
      <c r="G33" s="29" t="s">
        <v>101</v>
      </c>
      <c r="H33" s="29" t="s">
        <v>102</v>
      </c>
      <c r="I33" s="29"/>
      <c r="J33" s="29"/>
      <c r="K33" s="29"/>
      <c r="L33" s="29"/>
      <c r="M33" s="30"/>
    </row>
    <row r="34" spans="1:13" ht="6.6" hidden="1" customHeight="1" thickBot="1" x14ac:dyDescent="0.35">
      <c r="A34" s="6"/>
      <c r="B34" s="7"/>
      <c r="C34" s="7"/>
      <c r="D34" s="7"/>
      <c r="E34" s="8"/>
      <c r="F34" s="35"/>
      <c r="G34" s="29"/>
      <c r="H34" s="29"/>
      <c r="I34" s="29"/>
      <c r="J34" s="29"/>
      <c r="K34" s="29"/>
      <c r="L34" s="29"/>
      <c r="M34" s="30"/>
    </row>
    <row r="35" spans="1:13" ht="19.5" thickBot="1" x14ac:dyDescent="0.35">
      <c r="A35" s="6"/>
      <c r="B35" s="66" t="s">
        <v>37</v>
      </c>
      <c r="C35" s="67"/>
      <c r="D35" s="67"/>
      <c r="E35" s="68"/>
      <c r="F35" s="35"/>
      <c r="G35" s="29"/>
      <c r="H35" s="29"/>
      <c r="I35" s="29"/>
      <c r="J35" s="29"/>
      <c r="K35" s="29"/>
      <c r="L35" s="29"/>
      <c r="M35" s="30"/>
    </row>
    <row r="36" spans="1:13" ht="6.6" customHeight="1" thickBot="1" x14ac:dyDescent="0.35">
      <c r="A36" s="6"/>
      <c r="B36" s="7"/>
      <c r="C36" s="7"/>
      <c r="D36" s="7"/>
      <c r="E36" s="8"/>
      <c r="F36" s="35"/>
      <c r="G36" s="29"/>
      <c r="H36" s="29"/>
      <c r="I36" s="29"/>
      <c r="J36" s="29"/>
      <c r="K36" s="29"/>
      <c r="L36" s="29"/>
      <c r="M36" s="30"/>
    </row>
    <row r="37" spans="1:13" ht="15.75" thickBot="1" x14ac:dyDescent="0.3">
      <c r="A37" s="6"/>
      <c r="B37" s="19" t="s">
        <v>44</v>
      </c>
      <c r="C37" s="2" t="s">
        <v>106</v>
      </c>
      <c r="D37" s="42"/>
      <c r="E37" s="8"/>
      <c r="F37" s="35"/>
      <c r="G37" s="29"/>
      <c r="H37" s="38"/>
      <c r="I37" s="32"/>
      <c r="J37" s="29"/>
      <c r="K37" s="29"/>
      <c r="L37" s="29"/>
      <c r="M37" s="30"/>
    </row>
    <row r="38" spans="1:13" thickBot="1" x14ac:dyDescent="0.35">
      <c r="A38" s="7"/>
      <c r="B38" s="7"/>
      <c r="C38" s="2" t="s">
        <v>154</v>
      </c>
      <c r="D38" s="44"/>
      <c r="E38" s="8"/>
      <c r="F38" s="35"/>
      <c r="G38" s="29"/>
      <c r="H38" s="38"/>
      <c r="I38" s="32"/>
      <c r="J38" s="29"/>
      <c r="K38" s="29"/>
      <c r="L38" s="29"/>
      <c r="M38" s="30"/>
    </row>
    <row r="39" spans="1:13" ht="15.75" thickBot="1" x14ac:dyDescent="0.3">
      <c r="A39" s="6"/>
      <c r="B39" s="7"/>
      <c r="C39" s="2" t="s">
        <v>42</v>
      </c>
      <c r="D39" s="47"/>
      <c r="E39" s="8"/>
      <c r="F39" s="35"/>
      <c r="G39" s="29"/>
      <c r="H39" s="29"/>
      <c r="I39" s="32"/>
      <c r="J39" s="29"/>
      <c r="K39" s="29"/>
      <c r="L39" s="29"/>
      <c r="M39" s="30"/>
    </row>
    <row r="40" spans="1:13" ht="15.75" thickBot="1" x14ac:dyDescent="0.3">
      <c r="A40" s="6"/>
      <c r="B40" s="7"/>
      <c r="C40" s="2" t="s">
        <v>43</v>
      </c>
      <c r="D40" s="47"/>
      <c r="E40" s="37" t="s">
        <v>98</v>
      </c>
      <c r="F40" s="35"/>
      <c r="G40" s="29"/>
      <c r="H40" s="29"/>
      <c r="I40" s="32"/>
      <c r="J40" s="29"/>
      <c r="K40" s="29"/>
      <c r="L40" s="29" t="s">
        <v>112</v>
      </c>
      <c r="M40" s="30"/>
    </row>
    <row r="41" spans="1:13" thickBot="1" x14ac:dyDescent="0.35">
      <c r="A41" s="6"/>
      <c r="B41" s="7"/>
      <c r="C41" s="2" t="s">
        <v>38</v>
      </c>
      <c r="D41" s="40"/>
      <c r="E41" s="40"/>
      <c r="F41" s="35"/>
      <c r="G41" s="13">
        <f>+IF(E41="døgn",1,0)</f>
        <v>0</v>
      </c>
      <c r="H41" s="49"/>
      <c r="I41" s="32"/>
      <c r="J41" s="13">
        <f>+IF(AND(G23=1,E41=""),2,0)</f>
        <v>0</v>
      </c>
      <c r="K41" s="29"/>
      <c r="L41" s="13">
        <f>DAYS360(D39,D40)/30</f>
        <v>0</v>
      </c>
      <c r="M41" s="30"/>
    </row>
    <row r="42" spans="1:13" ht="15.75" thickBot="1" x14ac:dyDescent="0.3">
      <c r="A42" s="6"/>
      <c r="B42" s="7"/>
      <c r="C42" s="18" t="s">
        <v>104</v>
      </c>
      <c r="D42" s="41">
        <f>+IF(G41=1,ROUND((D40-D39)*D41,-3),D41*L41)</f>
        <v>0</v>
      </c>
      <c r="E42" s="50" t="s">
        <v>105</v>
      </c>
      <c r="F42" s="35"/>
      <c r="G42" s="29"/>
      <c r="H42" s="29"/>
      <c r="I42" s="32"/>
      <c r="J42" s="29"/>
      <c r="K42" s="29"/>
      <c r="L42" s="29"/>
      <c r="M42" s="30"/>
    </row>
    <row r="43" spans="1:13" ht="6.6" customHeight="1" thickBot="1" x14ac:dyDescent="0.35">
      <c r="A43" s="6"/>
      <c r="B43" s="7"/>
      <c r="C43" s="7"/>
      <c r="D43" s="7"/>
      <c r="E43" s="8"/>
      <c r="F43" s="35"/>
      <c r="G43" s="29"/>
      <c r="H43" s="29"/>
      <c r="I43" s="29"/>
      <c r="J43" s="29"/>
      <c r="K43" s="29"/>
      <c r="L43" s="29"/>
      <c r="M43" s="30"/>
    </row>
    <row r="44" spans="1:13" ht="15.75" thickBot="1" x14ac:dyDescent="0.3">
      <c r="A44" s="6"/>
      <c r="B44" s="19" t="s">
        <v>45</v>
      </c>
      <c r="C44" s="2" t="s">
        <v>107</v>
      </c>
      <c r="D44" s="44"/>
      <c r="E44" s="8"/>
      <c r="F44" s="35"/>
      <c r="G44" s="29"/>
      <c r="H44" s="29"/>
      <c r="I44" s="32"/>
      <c r="J44" s="29"/>
      <c r="K44" s="29"/>
      <c r="L44" s="29"/>
      <c r="M44" s="30"/>
    </row>
    <row r="45" spans="1:13" thickBot="1" x14ac:dyDescent="0.35">
      <c r="A45" s="7"/>
      <c r="B45" s="7"/>
      <c r="C45" s="2" t="s">
        <v>154</v>
      </c>
      <c r="D45" s="44"/>
      <c r="E45" s="8"/>
      <c r="F45" s="35"/>
      <c r="G45" s="29"/>
      <c r="H45" s="29"/>
      <c r="I45" s="32"/>
      <c r="J45" s="29"/>
      <c r="K45" s="29"/>
      <c r="L45" s="29"/>
      <c r="M45" s="30"/>
    </row>
    <row r="46" spans="1:13" ht="15.75" thickBot="1" x14ac:dyDescent="0.3">
      <c r="A46" s="6"/>
      <c r="B46" s="7"/>
      <c r="C46" s="2" t="s">
        <v>42</v>
      </c>
      <c r="D46" s="47"/>
      <c r="E46" s="8"/>
      <c r="F46" s="35"/>
      <c r="G46" s="29"/>
      <c r="H46" s="29"/>
      <c r="I46" s="32"/>
      <c r="J46" s="29"/>
      <c r="K46" s="29"/>
      <c r="L46" s="29"/>
      <c r="M46" s="30"/>
    </row>
    <row r="47" spans="1:13" ht="15.75" thickBot="1" x14ac:dyDescent="0.3">
      <c r="A47" s="6"/>
      <c r="B47" s="7"/>
      <c r="C47" s="2" t="s">
        <v>43</v>
      </c>
      <c r="D47" s="47"/>
      <c r="E47" s="37" t="s">
        <v>98</v>
      </c>
      <c r="F47" s="35"/>
      <c r="G47" s="29"/>
      <c r="H47" s="29"/>
      <c r="I47" s="32"/>
      <c r="J47" s="29"/>
      <c r="K47" s="29"/>
      <c r="L47" s="29" t="s">
        <v>112</v>
      </c>
      <c r="M47" s="30"/>
    </row>
    <row r="48" spans="1:13" thickBot="1" x14ac:dyDescent="0.35">
      <c r="A48" s="6"/>
      <c r="B48" s="7"/>
      <c r="C48" s="2" t="s">
        <v>38</v>
      </c>
      <c r="D48" s="40"/>
      <c r="E48" s="40"/>
      <c r="F48" s="35"/>
      <c r="G48" s="13">
        <f>+IF(E48="døgn",1,0)</f>
        <v>0</v>
      </c>
      <c r="H48" s="29"/>
      <c r="I48" s="32"/>
      <c r="J48" s="13">
        <f>+IF(AND(G23=1,E48=""),2,0)</f>
        <v>0</v>
      </c>
      <c r="K48" s="29"/>
      <c r="L48" s="13">
        <f>DAYS360(D46,D47)/30</f>
        <v>0</v>
      </c>
      <c r="M48" s="30"/>
    </row>
    <row r="49" spans="1:15" ht="15.75" thickBot="1" x14ac:dyDescent="0.3">
      <c r="A49" s="6"/>
      <c r="B49" s="7"/>
      <c r="C49" s="18" t="s">
        <v>104</v>
      </c>
      <c r="D49" s="22">
        <f>+IF(G48=1,ROUND((D47-D46)*D48,-3),D48*L48)</f>
        <v>0</v>
      </c>
      <c r="E49" s="50" t="s">
        <v>105</v>
      </c>
      <c r="F49" s="35"/>
      <c r="G49" s="29"/>
      <c r="H49" s="29"/>
      <c r="I49" s="32"/>
      <c r="J49" s="29"/>
      <c r="K49" s="29"/>
      <c r="L49" s="29"/>
      <c r="M49" s="30"/>
    </row>
    <row r="50" spans="1:15" ht="6.6" customHeight="1" thickBot="1" x14ac:dyDescent="0.35">
      <c r="A50" s="6"/>
      <c r="B50" s="7"/>
      <c r="C50" s="7"/>
      <c r="D50" s="7"/>
      <c r="E50" s="8"/>
      <c r="F50" s="35"/>
      <c r="G50" s="29"/>
      <c r="H50" s="29"/>
      <c r="I50" s="32"/>
      <c r="J50" s="29"/>
      <c r="K50" s="29"/>
      <c r="L50" s="29"/>
      <c r="M50" s="30"/>
    </row>
    <row r="51" spans="1:15" ht="15.75" thickBot="1" x14ac:dyDescent="0.3">
      <c r="A51" s="6"/>
      <c r="B51" s="19" t="s">
        <v>46</v>
      </c>
      <c r="C51" s="2" t="s">
        <v>39</v>
      </c>
      <c r="D51" s="44"/>
      <c r="E51" s="8"/>
      <c r="F51" s="35"/>
      <c r="G51" s="29"/>
      <c r="H51" s="29"/>
      <c r="I51" s="32"/>
      <c r="J51" s="29"/>
      <c r="K51" s="29"/>
      <c r="L51" s="29"/>
      <c r="M51" s="30"/>
      <c r="O51" s="54"/>
    </row>
    <row r="52" spans="1:15" thickBot="1" x14ac:dyDescent="0.35">
      <c r="A52" s="7"/>
      <c r="B52" s="7"/>
      <c r="C52" s="2" t="s">
        <v>154</v>
      </c>
      <c r="D52" s="44"/>
      <c r="E52" s="8"/>
      <c r="F52" s="35"/>
      <c r="G52" s="29"/>
      <c r="H52" s="29"/>
      <c r="I52" s="32"/>
      <c r="J52" s="29"/>
      <c r="K52" s="29"/>
      <c r="L52" s="29"/>
      <c r="M52" s="30"/>
      <c r="O52" s="54"/>
    </row>
    <row r="53" spans="1:15" ht="15.75" thickBot="1" x14ac:dyDescent="0.3">
      <c r="A53" s="6"/>
      <c r="B53" s="7"/>
      <c r="C53" s="2" t="s">
        <v>42</v>
      </c>
      <c r="D53" s="47"/>
      <c r="E53" s="8"/>
      <c r="F53" s="35"/>
      <c r="G53" s="29"/>
      <c r="H53" s="29"/>
      <c r="I53" s="32"/>
      <c r="J53" s="29"/>
      <c r="K53" s="29"/>
      <c r="L53" s="29"/>
      <c r="M53" s="30"/>
    </row>
    <row r="54" spans="1:15" ht="15.75" thickBot="1" x14ac:dyDescent="0.3">
      <c r="A54" s="6"/>
      <c r="B54" s="7"/>
      <c r="C54" s="2" t="s">
        <v>43</v>
      </c>
      <c r="D54" s="47"/>
      <c r="E54" s="37" t="s">
        <v>98</v>
      </c>
      <c r="F54" s="35"/>
      <c r="G54" s="29"/>
      <c r="H54" s="29"/>
      <c r="I54" s="29"/>
      <c r="J54" s="29"/>
      <c r="K54" s="29"/>
      <c r="L54" s="29" t="s">
        <v>112</v>
      </c>
      <c r="M54" s="30"/>
    </row>
    <row r="55" spans="1:15" thickBot="1" x14ac:dyDescent="0.35">
      <c r="A55" s="6"/>
      <c r="B55" s="7"/>
      <c r="C55" s="2" t="s">
        <v>38</v>
      </c>
      <c r="D55" s="40"/>
      <c r="E55" s="40"/>
      <c r="F55" s="35"/>
      <c r="G55" s="13">
        <f>+IF(E55="døgn",1,0)</f>
        <v>0</v>
      </c>
      <c r="H55" s="29"/>
      <c r="I55" s="32"/>
      <c r="J55" s="13">
        <f>+IF(AND(G23=1,E55=""),2,0)</f>
        <v>0</v>
      </c>
      <c r="K55" s="29"/>
      <c r="L55" s="13">
        <f>DAYS360(D53,D54)/30</f>
        <v>0</v>
      </c>
      <c r="M55" s="30"/>
    </row>
    <row r="56" spans="1:15" ht="15.75" thickBot="1" x14ac:dyDescent="0.3">
      <c r="A56" s="6"/>
      <c r="B56" s="7"/>
      <c r="C56" s="18" t="s">
        <v>104</v>
      </c>
      <c r="D56" s="22">
        <f>+IF(G55=1,ROUND((D54-D53)*D55,-3),D55*L55)</f>
        <v>0</v>
      </c>
      <c r="E56" s="50" t="s">
        <v>105</v>
      </c>
      <c r="F56" s="35"/>
      <c r="G56" s="29"/>
      <c r="H56" s="29"/>
      <c r="I56" s="32"/>
      <c r="J56" s="29"/>
      <c r="K56" s="29"/>
      <c r="L56" s="29"/>
      <c r="M56" s="30"/>
    </row>
    <row r="57" spans="1:15" ht="6.6" customHeight="1" thickBot="1" x14ac:dyDescent="0.3">
      <c r="A57" s="6"/>
      <c r="B57" s="7"/>
      <c r="C57" s="8"/>
      <c r="D57" s="8"/>
      <c r="E57" s="8"/>
      <c r="F57" s="35"/>
      <c r="G57" s="29"/>
      <c r="H57" s="29"/>
      <c r="I57" s="32"/>
      <c r="J57" s="29"/>
      <c r="K57" s="29"/>
      <c r="L57" s="29"/>
      <c r="M57" s="30"/>
    </row>
    <row r="58" spans="1:15" ht="15.75" thickBot="1" x14ac:dyDescent="0.3">
      <c r="A58" s="6"/>
      <c r="B58" s="19" t="s">
        <v>47</v>
      </c>
      <c r="C58" s="2" t="s">
        <v>55</v>
      </c>
      <c r="D58" s="44"/>
      <c r="E58" s="8"/>
      <c r="F58" s="35"/>
      <c r="G58" s="29"/>
      <c r="H58" s="29"/>
      <c r="I58" s="32"/>
      <c r="J58" s="29"/>
      <c r="K58" s="29"/>
      <c r="L58" s="29"/>
      <c r="M58" s="30"/>
    </row>
    <row r="59" spans="1:15" ht="15.75" thickBot="1" x14ac:dyDescent="0.3">
      <c r="A59" s="7"/>
      <c r="B59" s="7"/>
      <c r="C59" s="2" t="s">
        <v>154</v>
      </c>
      <c r="D59" s="44"/>
      <c r="E59" s="8"/>
      <c r="F59" s="35"/>
      <c r="G59" s="29"/>
      <c r="H59" s="29"/>
      <c r="I59" s="32"/>
      <c r="J59" s="29"/>
      <c r="K59" s="29"/>
      <c r="L59" s="29"/>
      <c r="M59" s="30"/>
    </row>
    <row r="60" spans="1:15" ht="15.75" thickBot="1" x14ac:dyDescent="0.3">
      <c r="A60" s="6"/>
      <c r="B60" s="7"/>
      <c r="C60" s="2" t="s">
        <v>42</v>
      </c>
      <c r="D60" s="48"/>
      <c r="E60" s="8"/>
      <c r="F60" s="35"/>
      <c r="G60" s="29"/>
      <c r="H60" s="29"/>
      <c r="I60" s="32"/>
      <c r="J60" s="29"/>
      <c r="K60" s="29"/>
      <c r="L60" s="29"/>
      <c r="M60" s="30"/>
    </row>
    <row r="61" spans="1:15" ht="15.75" thickBot="1" x14ac:dyDescent="0.3">
      <c r="A61" s="6"/>
      <c r="B61" s="7"/>
      <c r="C61" s="2" t="s">
        <v>43</v>
      </c>
      <c r="D61" s="48"/>
      <c r="E61" s="8"/>
      <c r="F61" s="35"/>
      <c r="G61" s="29"/>
      <c r="H61" s="29"/>
      <c r="I61" s="32"/>
      <c r="J61" s="29"/>
      <c r="K61" s="29"/>
      <c r="L61" s="29"/>
      <c r="M61" s="30"/>
    </row>
    <row r="62" spans="1:15" ht="15.75" thickBot="1" x14ac:dyDescent="0.3">
      <c r="A62" s="6"/>
      <c r="B62" s="7"/>
      <c r="C62" s="2" t="s">
        <v>38</v>
      </c>
      <c r="D62" s="40"/>
      <c r="E62" s="8"/>
      <c r="F62" s="35"/>
      <c r="G62" s="29"/>
      <c r="H62" s="29"/>
      <c r="I62" s="32"/>
      <c r="J62" s="29"/>
      <c r="K62" s="29"/>
      <c r="L62" s="29"/>
      <c r="M62" s="30"/>
    </row>
    <row r="63" spans="1:15" ht="15.75" thickBot="1" x14ac:dyDescent="0.3">
      <c r="A63" s="6"/>
      <c r="B63" s="7"/>
      <c r="C63" s="18" t="s">
        <v>88</v>
      </c>
      <c r="D63" s="40">
        <f>DAYS360(D60,D61)</f>
        <v>0</v>
      </c>
      <c r="E63" s="8"/>
      <c r="F63" s="35"/>
      <c r="G63" s="29"/>
      <c r="H63" s="29"/>
      <c r="I63" s="32"/>
      <c r="J63" s="29"/>
      <c r="K63" s="29"/>
      <c r="L63" s="29"/>
      <c r="M63" s="30"/>
    </row>
    <row r="64" spans="1:15" ht="15.75" thickBot="1" x14ac:dyDescent="0.3">
      <c r="A64" s="6"/>
      <c r="B64" s="7"/>
      <c r="C64" s="18" t="s">
        <v>104</v>
      </c>
      <c r="D64" s="22">
        <f>+ROUND(D62*D63,-1)</f>
        <v>0</v>
      </c>
      <c r="E64" s="8"/>
      <c r="F64" s="29"/>
      <c r="G64" s="29"/>
      <c r="H64" s="29"/>
      <c r="I64" s="32"/>
      <c r="J64" s="29"/>
      <c r="K64" s="29"/>
      <c r="L64" s="29"/>
      <c r="M64" s="30"/>
    </row>
    <row r="65" spans="1:13" ht="6.6" customHeight="1" thickBot="1" x14ac:dyDescent="0.3">
      <c r="A65" s="6"/>
      <c r="B65" s="7"/>
      <c r="C65" s="9"/>
      <c r="D65" s="20"/>
      <c r="E65" s="8"/>
      <c r="F65" s="35"/>
      <c r="G65" s="29"/>
      <c r="H65" s="29"/>
      <c r="I65" s="32"/>
      <c r="J65" s="29"/>
      <c r="K65" s="29"/>
      <c r="L65" s="29"/>
      <c r="M65" s="30"/>
    </row>
    <row r="66" spans="1:13" ht="19.5" thickBot="1" x14ac:dyDescent="0.35">
      <c r="A66" s="6"/>
      <c r="B66" s="66" t="s">
        <v>41</v>
      </c>
      <c r="C66" s="67"/>
      <c r="D66" s="67"/>
      <c r="E66" s="68"/>
      <c r="F66" s="35"/>
      <c r="G66" s="29"/>
      <c r="H66" s="29"/>
      <c r="I66" s="29"/>
      <c r="J66" s="29"/>
      <c r="K66" s="29"/>
      <c r="L66" s="29"/>
      <c r="M66" s="30"/>
    </row>
    <row r="67" spans="1:13" ht="6.6" customHeight="1" thickBot="1" x14ac:dyDescent="0.3">
      <c r="A67" s="6"/>
      <c r="B67" s="7"/>
      <c r="C67" s="7"/>
      <c r="D67" s="7"/>
      <c r="E67" s="8"/>
      <c r="F67" s="35"/>
      <c r="G67" s="29"/>
      <c r="H67" s="29"/>
      <c r="I67" s="29"/>
      <c r="J67" s="29"/>
      <c r="K67" s="29"/>
      <c r="L67" s="29"/>
      <c r="M67" s="30"/>
    </row>
    <row r="68" spans="1:13" ht="15.75" thickBot="1" x14ac:dyDescent="0.3">
      <c r="A68" s="6"/>
      <c r="B68" s="19" t="s">
        <v>44</v>
      </c>
      <c r="C68" s="2" t="s">
        <v>40</v>
      </c>
      <c r="D68" s="42"/>
      <c r="E68" s="8"/>
      <c r="F68" s="35"/>
      <c r="G68" s="29"/>
      <c r="H68" s="29"/>
      <c r="I68" s="29"/>
      <c r="J68" s="29"/>
      <c r="K68" s="29"/>
      <c r="L68" s="29"/>
      <c r="M68" s="30"/>
    </row>
    <row r="69" spans="1:13" ht="15.75" thickBot="1" x14ac:dyDescent="0.3">
      <c r="A69" s="6"/>
      <c r="B69" s="7"/>
      <c r="C69" s="2" t="s">
        <v>154</v>
      </c>
      <c r="D69" s="42"/>
      <c r="E69" s="8"/>
      <c r="F69" s="35"/>
      <c r="G69" s="29"/>
      <c r="H69" s="29"/>
      <c r="I69" s="29"/>
      <c r="J69" s="29"/>
      <c r="K69" s="29"/>
      <c r="L69" s="29"/>
      <c r="M69" s="30"/>
    </row>
    <row r="70" spans="1:13" ht="15" customHeight="1" thickBot="1" x14ac:dyDescent="0.3">
      <c r="A70" s="6"/>
      <c r="B70" s="7"/>
      <c r="C70" s="2" t="s">
        <v>42</v>
      </c>
      <c r="D70" s="47"/>
      <c r="E70" s="8"/>
      <c r="F70" s="35"/>
      <c r="G70" s="29"/>
      <c r="H70" s="29"/>
      <c r="I70" s="29"/>
      <c r="J70" s="29"/>
      <c r="K70" s="29"/>
      <c r="L70" s="29"/>
      <c r="M70" s="30"/>
    </row>
    <row r="71" spans="1:13" ht="15.75" thickBot="1" x14ac:dyDescent="0.3">
      <c r="A71" s="6"/>
      <c r="B71" s="7"/>
      <c r="C71" s="2" t="s">
        <v>43</v>
      </c>
      <c r="D71" s="47"/>
      <c r="E71" s="37" t="s">
        <v>98</v>
      </c>
      <c r="F71" s="35"/>
      <c r="G71" s="29"/>
      <c r="H71" s="29"/>
      <c r="I71" s="29"/>
      <c r="J71" s="29"/>
      <c r="K71" s="29"/>
      <c r="L71" s="29" t="s">
        <v>112</v>
      </c>
      <c r="M71" s="30"/>
    </row>
    <row r="72" spans="1:13" ht="15" customHeight="1" thickBot="1" x14ac:dyDescent="0.3">
      <c r="A72" s="6"/>
      <c r="B72" s="7"/>
      <c r="C72" s="2" t="s">
        <v>38</v>
      </c>
      <c r="D72" s="40"/>
      <c r="E72" s="52"/>
      <c r="F72" s="35"/>
      <c r="G72" s="13">
        <f>+IF(E72="døgn",1,0)</f>
        <v>0</v>
      </c>
      <c r="H72" s="29"/>
      <c r="I72" s="29"/>
      <c r="J72" s="13">
        <f>+IF(AND(G23=0,H23=0,E72=""),2,0)</f>
        <v>0</v>
      </c>
      <c r="K72" s="29"/>
      <c r="L72" s="13">
        <f>DAYS360(D70,D71)/30</f>
        <v>0</v>
      </c>
      <c r="M72" s="30"/>
    </row>
    <row r="73" spans="1:13" ht="15.75" thickBot="1" x14ac:dyDescent="0.3">
      <c r="A73" s="6"/>
      <c r="B73" s="7"/>
      <c r="C73" s="18" t="s">
        <v>104</v>
      </c>
      <c r="D73" s="51">
        <f>+IF(G72=1,ROUND((D71-D70)*D72,-3),D72*L72)</f>
        <v>0</v>
      </c>
      <c r="E73" s="53" t="s">
        <v>105</v>
      </c>
      <c r="F73" s="29"/>
      <c r="G73" s="29"/>
      <c r="H73" s="29"/>
      <c r="I73" s="29"/>
      <c r="J73" s="29"/>
      <c r="K73" s="29"/>
      <c r="L73" s="29"/>
      <c r="M73" s="30"/>
    </row>
    <row r="74" spans="1:13" ht="6.6" customHeight="1" thickBot="1" x14ac:dyDescent="0.3">
      <c r="A74" s="6"/>
      <c r="B74" s="7"/>
      <c r="C74" s="7"/>
      <c r="D74" s="7"/>
      <c r="E74" s="8"/>
      <c r="F74" s="35"/>
      <c r="G74" s="29"/>
      <c r="H74" s="29"/>
      <c r="I74" s="29"/>
      <c r="J74" s="29"/>
      <c r="K74" s="29"/>
      <c r="L74" s="29"/>
      <c r="M74" s="30"/>
    </row>
    <row r="75" spans="1:13" ht="15.75" thickBot="1" x14ac:dyDescent="0.3">
      <c r="A75" s="6"/>
      <c r="B75" s="19" t="s">
        <v>45</v>
      </c>
      <c r="C75" s="2" t="s">
        <v>117</v>
      </c>
      <c r="D75" s="44"/>
      <c r="E75" s="8"/>
      <c r="F75" s="35"/>
      <c r="G75" s="29"/>
      <c r="H75" s="29"/>
      <c r="I75" s="29"/>
      <c r="J75" s="29"/>
      <c r="K75" s="29"/>
      <c r="L75" s="29"/>
      <c r="M75" s="30"/>
    </row>
    <row r="76" spans="1:13" ht="15.75" thickBot="1" x14ac:dyDescent="0.3">
      <c r="A76" s="6"/>
      <c r="B76" s="7"/>
      <c r="C76" s="2" t="s">
        <v>154</v>
      </c>
      <c r="D76" s="42"/>
      <c r="E76" s="8"/>
      <c r="F76" s="35"/>
      <c r="G76" s="29"/>
      <c r="H76" s="29"/>
      <c r="I76" s="29"/>
      <c r="J76" s="29"/>
      <c r="K76" s="29"/>
      <c r="L76" s="29"/>
      <c r="M76" s="30"/>
    </row>
    <row r="77" spans="1:13" ht="15.75" thickBot="1" x14ac:dyDescent="0.3">
      <c r="A77" s="6"/>
      <c r="B77" s="7"/>
      <c r="C77" s="2" t="s">
        <v>42</v>
      </c>
      <c r="D77" s="48"/>
      <c r="E77" s="8"/>
      <c r="F77" s="35"/>
      <c r="G77" s="29"/>
      <c r="H77" s="29"/>
      <c r="I77" s="29"/>
      <c r="J77" s="29"/>
      <c r="K77" s="29"/>
      <c r="L77" s="29"/>
      <c r="M77" s="30"/>
    </row>
    <row r="78" spans="1:13" ht="15.75" thickBot="1" x14ac:dyDescent="0.3">
      <c r="A78" s="6"/>
      <c r="B78" s="7"/>
      <c r="C78" s="2" t="s">
        <v>43</v>
      </c>
      <c r="D78" s="48"/>
      <c r="E78" s="37" t="s">
        <v>98</v>
      </c>
      <c r="F78" s="35"/>
      <c r="G78" s="29"/>
      <c r="H78" s="29"/>
      <c r="I78" s="29"/>
      <c r="J78" s="29"/>
      <c r="K78" s="29"/>
      <c r="L78" s="29" t="s">
        <v>112</v>
      </c>
      <c r="M78" s="30"/>
    </row>
    <row r="79" spans="1:13" ht="15.75" thickBot="1" x14ac:dyDescent="0.3">
      <c r="A79" s="6"/>
      <c r="B79" s="7"/>
      <c r="C79" s="2" t="s">
        <v>38</v>
      </c>
      <c r="D79" s="40"/>
      <c r="E79" s="40"/>
      <c r="F79" s="35"/>
      <c r="G79" s="13">
        <f>+IF(E79="døgn",1,0)</f>
        <v>0</v>
      </c>
      <c r="H79" s="29"/>
      <c r="I79" s="29"/>
      <c r="J79" s="13">
        <f>+IF(AND(G23=0,H23=0,E79=""),2,0)</f>
        <v>0</v>
      </c>
      <c r="K79" s="29"/>
      <c r="L79" s="13">
        <f>DAYS360(D77,D78)/30</f>
        <v>0</v>
      </c>
      <c r="M79" s="30"/>
    </row>
    <row r="80" spans="1:13" ht="15.75" thickBot="1" x14ac:dyDescent="0.3">
      <c r="A80" s="6"/>
      <c r="B80" s="7"/>
      <c r="C80" s="18" t="s">
        <v>104</v>
      </c>
      <c r="D80" s="22">
        <f>+IF(G79=1,ROUND((D78-D77)*D79,-3),D79*L79)</f>
        <v>0</v>
      </c>
      <c r="E80" s="53" t="s">
        <v>105</v>
      </c>
      <c r="F80" s="35"/>
      <c r="G80" s="29"/>
      <c r="H80" s="29"/>
      <c r="I80" s="29"/>
      <c r="J80" s="29"/>
      <c r="K80" s="29"/>
      <c r="L80" s="29"/>
      <c r="M80" s="30"/>
    </row>
    <row r="81" spans="1:13" ht="6.6" customHeight="1" thickBot="1" x14ac:dyDescent="0.3">
      <c r="A81" s="6"/>
      <c r="B81" s="7"/>
      <c r="C81" s="7"/>
      <c r="D81" s="7"/>
      <c r="E81" s="8"/>
      <c r="F81" s="35"/>
      <c r="G81" s="29"/>
      <c r="H81" s="29"/>
      <c r="I81" s="29"/>
      <c r="J81" s="29"/>
      <c r="K81" s="29"/>
      <c r="L81" s="29"/>
      <c r="M81" s="30"/>
    </row>
    <row r="82" spans="1:13" ht="15.75" thickBot="1" x14ac:dyDescent="0.3">
      <c r="A82" s="6"/>
      <c r="B82" s="19" t="s">
        <v>46</v>
      </c>
      <c r="C82" s="2" t="s">
        <v>130</v>
      </c>
      <c r="D82" s="44"/>
      <c r="E82" s="8"/>
      <c r="F82" s="35"/>
      <c r="G82" s="29"/>
      <c r="H82" s="29"/>
      <c r="I82" s="29"/>
      <c r="J82" s="29"/>
      <c r="K82" s="29"/>
      <c r="L82" s="29"/>
      <c r="M82" s="30"/>
    </row>
    <row r="83" spans="1:13" ht="15.75" thickBot="1" x14ac:dyDescent="0.3">
      <c r="A83" s="6"/>
      <c r="B83" s="7"/>
      <c r="C83" s="2" t="s">
        <v>154</v>
      </c>
      <c r="D83" s="42"/>
      <c r="E83" s="8"/>
      <c r="F83" s="35"/>
      <c r="G83" s="29"/>
      <c r="H83" s="29"/>
      <c r="I83" s="29"/>
      <c r="J83" s="29"/>
      <c r="K83" s="29"/>
      <c r="L83" s="29"/>
      <c r="M83" s="30"/>
    </row>
    <row r="84" spans="1:13" ht="15.75" thickBot="1" x14ac:dyDescent="0.3">
      <c r="A84" s="6"/>
      <c r="B84" s="7"/>
      <c r="C84" s="2" t="s">
        <v>42</v>
      </c>
      <c r="D84" s="48"/>
      <c r="E84" s="8"/>
      <c r="F84" s="35"/>
      <c r="G84" s="29"/>
      <c r="H84" s="29"/>
      <c r="I84" s="29"/>
      <c r="J84" s="29"/>
      <c r="K84" s="29"/>
      <c r="L84" s="29"/>
      <c r="M84" s="30"/>
    </row>
    <row r="85" spans="1:13" ht="15.75" thickBot="1" x14ac:dyDescent="0.3">
      <c r="A85" s="6"/>
      <c r="B85" s="7"/>
      <c r="C85" s="2" t="s">
        <v>43</v>
      </c>
      <c r="D85" s="48"/>
      <c r="E85" s="37" t="s">
        <v>98</v>
      </c>
      <c r="F85" s="35"/>
      <c r="G85" s="29"/>
      <c r="H85" s="29"/>
      <c r="I85" s="29"/>
      <c r="J85" s="29"/>
      <c r="K85" s="29"/>
      <c r="L85" s="29" t="s">
        <v>112</v>
      </c>
      <c r="M85" s="30"/>
    </row>
    <row r="86" spans="1:13" ht="15.75" thickBot="1" x14ac:dyDescent="0.3">
      <c r="A86" s="6"/>
      <c r="B86" s="7"/>
      <c r="C86" s="2" t="s">
        <v>38</v>
      </c>
      <c r="D86" s="40"/>
      <c r="E86" s="40"/>
      <c r="F86" s="35"/>
      <c r="G86" s="13">
        <f>+IF(E86="døgn",1,0)</f>
        <v>0</v>
      </c>
      <c r="H86" s="29"/>
      <c r="I86" s="29"/>
      <c r="J86" s="13">
        <f>+IF(AND(G23=0,H23=0,E86=""),2,0)</f>
        <v>0</v>
      </c>
      <c r="K86" s="29"/>
      <c r="L86" s="13">
        <f>DAYS360(D84,D85)/30</f>
        <v>0</v>
      </c>
      <c r="M86" s="30"/>
    </row>
    <row r="87" spans="1:13" ht="15.75" thickBot="1" x14ac:dyDescent="0.3">
      <c r="A87" s="6"/>
      <c r="B87" s="7"/>
      <c r="C87" s="18" t="s">
        <v>104</v>
      </c>
      <c r="D87" s="22">
        <f>+IF(G86=1,ROUND((D85-D84)*D86,-3),D86*L86)</f>
        <v>0</v>
      </c>
      <c r="E87" s="53" t="s">
        <v>105</v>
      </c>
      <c r="F87" s="35"/>
      <c r="G87" s="29"/>
      <c r="H87" s="29"/>
      <c r="I87" s="29"/>
      <c r="J87" s="29"/>
      <c r="K87" s="29"/>
      <c r="L87" s="29"/>
      <c r="M87" s="30"/>
    </row>
    <row r="88" spans="1:13" ht="6.6" customHeight="1" thickBot="1" x14ac:dyDescent="0.3">
      <c r="A88" s="6"/>
      <c r="B88" s="7"/>
      <c r="C88" s="7"/>
      <c r="D88" s="7"/>
      <c r="E88" s="8"/>
      <c r="F88" s="35"/>
      <c r="G88" s="29"/>
      <c r="H88" s="29"/>
      <c r="I88" s="29"/>
      <c r="J88" s="29"/>
      <c r="K88" s="29"/>
      <c r="L88" s="29"/>
      <c r="M88" s="30"/>
    </row>
    <row r="89" spans="1:13" ht="15.75" thickBot="1" x14ac:dyDescent="0.3">
      <c r="A89" s="6"/>
      <c r="B89" s="19" t="s">
        <v>47</v>
      </c>
      <c r="C89" s="2" t="s">
        <v>54</v>
      </c>
      <c r="D89" s="44"/>
      <c r="E89" s="8"/>
      <c r="F89" s="35"/>
      <c r="G89" s="29"/>
      <c r="H89" s="29"/>
      <c r="I89" s="29"/>
      <c r="J89" s="29"/>
      <c r="K89" s="29"/>
      <c r="L89" s="29"/>
      <c r="M89" s="30"/>
    </row>
    <row r="90" spans="1:13" ht="15.75" thickBot="1" x14ac:dyDescent="0.3">
      <c r="A90" s="6"/>
      <c r="B90" s="7"/>
      <c r="C90" s="2" t="s">
        <v>154</v>
      </c>
      <c r="D90" s="42"/>
      <c r="E90" s="8"/>
      <c r="F90" s="35"/>
      <c r="G90" s="29"/>
      <c r="H90" s="29"/>
      <c r="I90" s="29"/>
      <c r="J90" s="29"/>
      <c r="K90" s="29"/>
      <c r="L90" s="29"/>
      <c r="M90" s="30"/>
    </row>
    <row r="91" spans="1:13" ht="15.75" thickBot="1" x14ac:dyDescent="0.3">
      <c r="A91" s="6"/>
      <c r="B91" s="7"/>
      <c r="C91" s="2" t="s">
        <v>42</v>
      </c>
      <c r="D91" s="48"/>
      <c r="E91" s="8"/>
      <c r="F91" s="35"/>
      <c r="G91" s="29"/>
      <c r="H91" s="29"/>
      <c r="I91" s="29"/>
      <c r="J91" s="29"/>
      <c r="K91" s="29"/>
      <c r="L91" s="29"/>
      <c r="M91" s="30"/>
    </row>
    <row r="92" spans="1:13" ht="15.75" thickBot="1" x14ac:dyDescent="0.3">
      <c r="A92" s="6"/>
      <c r="B92" s="7"/>
      <c r="C92" s="2" t="s">
        <v>43</v>
      </c>
      <c r="D92" s="48"/>
      <c r="E92" s="8"/>
      <c r="F92" s="35"/>
      <c r="G92" s="29"/>
      <c r="H92" s="29"/>
      <c r="I92" s="29"/>
      <c r="J92" s="29"/>
      <c r="K92" s="29"/>
      <c r="L92" s="29"/>
      <c r="M92" s="30"/>
    </row>
    <row r="93" spans="1:13" ht="15.75" thickBot="1" x14ac:dyDescent="0.3">
      <c r="A93" s="6"/>
      <c r="B93" s="7"/>
      <c r="C93" s="2" t="s">
        <v>38</v>
      </c>
      <c r="D93" s="40"/>
      <c r="E93" s="8"/>
      <c r="F93" s="35"/>
      <c r="G93" s="29"/>
      <c r="H93" s="29"/>
      <c r="I93" s="29"/>
      <c r="J93" s="29"/>
      <c r="K93" s="29"/>
      <c r="L93" s="29"/>
      <c r="M93" s="30"/>
    </row>
    <row r="94" spans="1:13" ht="15.75" thickBot="1" x14ac:dyDescent="0.3">
      <c r="A94" s="6"/>
      <c r="B94" s="7"/>
      <c r="C94" s="18" t="s">
        <v>90</v>
      </c>
      <c r="D94" s="40">
        <f>DAYS360(D91,D92)</f>
        <v>0</v>
      </c>
      <c r="E94" s="8"/>
      <c r="F94" s="35"/>
      <c r="G94" s="29"/>
      <c r="H94" s="29"/>
      <c r="I94" s="29"/>
      <c r="J94" s="29"/>
      <c r="K94" s="29"/>
      <c r="L94" s="29"/>
      <c r="M94" s="30"/>
    </row>
    <row r="95" spans="1:13" ht="15.75" thickBot="1" x14ac:dyDescent="0.3">
      <c r="A95" s="6"/>
      <c r="B95" s="7"/>
      <c r="C95" s="2" t="s">
        <v>104</v>
      </c>
      <c r="D95" s="22">
        <f>+ROUND(D93*D94,-1)</f>
        <v>0</v>
      </c>
      <c r="E95" s="8"/>
      <c r="F95" s="35"/>
      <c r="G95" s="29"/>
      <c r="H95" s="29"/>
      <c r="I95" s="29"/>
      <c r="J95" s="29"/>
      <c r="K95" s="29"/>
      <c r="L95" s="29"/>
      <c r="M95" s="30"/>
    </row>
    <row r="96" spans="1:13" ht="6.6" customHeight="1" thickBot="1" x14ac:dyDescent="0.3">
      <c r="A96" s="6"/>
      <c r="B96" s="7"/>
      <c r="C96" s="7"/>
      <c r="D96" s="25"/>
      <c r="E96" s="8"/>
      <c r="F96" s="35"/>
      <c r="G96" s="29"/>
      <c r="H96" s="29"/>
      <c r="I96" s="29"/>
      <c r="J96" s="29"/>
      <c r="K96" s="29"/>
      <c r="L96" s="29"/>
      <c r="M96" s="30"/>
    </row>
    <row r="97" spans="1:15" ht="19.5" thickBot="1" x14ac:dyDescent="0.35">
      <c r="A97" s="6"/>
      <c r="B97" s="66" t="s">
        <v>89</v>
      </c>
      <c r="C97" s="67"/>
      <c r="D97" s="67"/>
      <c r="E97" s="68"/>
      <c r="F97" s="35"/>
      <c r="G97" s="29"/>
      <c r="H97" s="29"/>
      <c r="I97" s="29"/>
      <c r="J97" s="29"/>
      <c r="K97" s="29"/>
      <c r="L97" s="29"/>
      <c r="M97" s="30"/>
    </row>
    <row r="98" spans="1:15" ht="6.6" customHeight="1" thickBot="1" x14ac:dyDescent="0.3">
      <c r="A98" s="6"/>
      <c r="B98" s="7"/>
      <c r="C98" s="7"/>
      <c r="D98" s="11"/>
      <c r="E98" s="8"/>
      <c r="F98" s="35"/>
      <c r="G98" s="29"/>
      <c r="H98" s="29"/>
      <c r="I98" s="29"/>
      <c r="J98" s="29"/>
      <c r="K98" s="29"/>
      <c r="L98" s="29"/>
      <c r="M98" s="30"/>
    </row>
    <row r="99" spans="1:15" x14ac:dyDescent="0.25">
      <c r="A99" s="6"/>
      <c r="B99" s="7"/>
      <c r="C99" s="57" t="s">
        <v>89</v>
      </c>
      <c r="D99" s="60"/>
      <c r="E99" s="8"/>
      <c r="F99" s="35"/>
      <c r="G99" s="29"/>
      <c r="H99" s="29"/>
      <c r="I99" s="29"/>
      <c r="J99" s="29"/>
      <c r="K99" s="29"/>
      <c r="L99" s="29"/>
      <c r="M99" s="30"/>
      <c r="N99" s="1"/>
    </row>
    <row r="100" spans="1:15" x14ac:dyDescent="0.25">
      <c r="A100" s="6"/>
      <c r="B100" s="7"/>
      <c r="C100" s="58"/>
      <c r="D100" s="61"/>
      <c r="E100" s="8"/>
      <c r="F100" s="35"/>
      <c r="G100" s="29"/>
      <c r="H100" s="29"/>
      <c r="I100" s="29"/>
      <c r="J100" s="29"/>
      <c r="K100" s="29"/>
      <c r="L100" s="29"/>
      <c r="M100" s="30"/>
    </row>
    <row r="101" spans="1:15" x14ac:dyDescent="0.25">
      <c r="A101" s="6"/>
      <c r="B101" s="7"/>
      <c r="C101" s="58"/>
      <c r="D101" s="61"/>
      <c r="E101" s="8"/>
      <c r="F101" s="35"/>
      <c r="G101" s="29"/>
      <c r="H101" s="29"/>
      <c r="I101" s="29"/>
      <c r="J101" s="29"/>
      <c r="K101" s="29"/>
      <c r="L101" s="29"/>
      <c r="M101" s="30"/>
    </row>
    <row r="102" spans="1:15" ht="15.75" thickBot="1" x14ac:dyDescent="0.3">
      <c r="A102" s="6"/>
      <c r="B102" s="7"/>
      <c r="C102" s="59"/>
      <c r="D102" s="62"/>
      <c r="E102" s="8"/>
      <c r="F102" s="35"/>
      <c r="G102" s="29"/>
      <c r="H102" s="29"/>
      <c r="I102" s="29"/>
      <c r="J102" s="29"/>
      <c r="K102" s="29"/>
      <c r="L102" s="29"/>
      <c r="M102" s="30"/>
      <c r="O102" s="1"/>
    </row>
    <row r="103" spans="1:15" ht="6.6" customHeight="1" thickBot="1" x14ac:dyDescent="0.3">
      <c r="A103" s="10"/>
      <c r="B103" s="11"/>
      <c r="C103" s="11"/>
      <c r="D103" s="11"/>
      <c r="E103" s="12"/>
      <c r="F103" s="36"/>
      <c r="G103" s="33"/>
      <c r="H103" s="33"/>
      <c r="I103" s="33"/>
      <c r="J103" s="33"/>
      <c r="K103" s="33"/>
      <c r="L103" s="33"/>
      <c r="M103" s="34"/>
    </row>
  </sheetData>
  <dataConsolidate/>
  <mergeCells count="12">
    <mergeCell ref="C99:C102"/>
    <mergeCell ref="D99:D102"/>
    <mergeCell ref="F1:M1"/>
    <mergeCell ref="B35:E35"/>
    <mergeCell ref="B66:E66"/>
    <mergeCell ref="B1:E1"/>
    <mergeCell ref="B2:E2"/>
    <mergeCell ref="B3:E3"/>
    <mergeCell ref="B15:E15"/>
    <mergeCell ref="B21:E21"/>
    <mergeCell ref="B29:E29"/>
    <mergeCell ref="B97:E97"/>
  </mergeCells>
  <conditionalFormatting sqref="B21">
    <cfRule type="expression" dxfId="47" priority="110">
      <formula>$F$25=1</formula>
    </cfRule>
  </conditionalFormatting>
  <conditionalFormatting sqref="B29">
    <cfRule type="expression" dxfId="46" priority="109">
      <formula>$F$25=1</formula>
    </cfRule>
  </conditionalFormatting>
  <conditionalFormatting sqref="B35">
    <cfRule type="expression" dxfId="45" priority="108">
      <formula>$F$25=1</formula>
    </cfRule>
  </conditionalFormatting>
  <conditionalFormatting sqref="B66">
    <cfRule type="expression" dxfId="44" priority="107">
      <formula>$F$25=1</formula>
    </cfRule>
  </conditionalFormatting>
  <conditionalFormatting sqref="C11:D11">
    <cfRule type="expression" dxfId="43" priority="106">
      <formula>$I$5=0</formula>
    </cfRule>
  </conditionalFormatting>
  <conditionalFormatting sqref="D13">
    <cfRule type="expression" dxfId="42" priority="104">
      <formula>$I$5=0</formula>
    </cfRule>
    <cfRule type="expression" dxfId="41" priority="105">
      <formula>$I$5=1</formula>
    </cfRule>
  </conditionalFormatting>
  <conditionalFormatting sqref="B35:E37 B42:D42 B49:D49 B50:E50 B57:E58 B43:E44 B60:E65 C59:E59 B46:E48 E45 B39:E41 E38">
    <cfRule type="expression" dxfId="40" priority="102">
      <formula>$G$23=0</formula>
    </cfRule>
  </conditionalFormatting>
  <conditionalFormatting sqref="C9:D9">
    <cfRule type="expression" dxfId="39" priority="101">
      <formula>$G$5=1</formula>
    </cfRule>
  </conditionalFormatting>
  <conditionalFormatting sqref="B73:D73 B80:D80 B87:D87 B66:E72 B74:E79 B81:E86 B88:E96">
    <cfRule type="expression" dxfId="38" priority="94">
      <formula>$G$23=1</formula>
    </cfRule>
  </conditionalFormatting>
  <conditionalFormatting sqref="B35:E37 B42:D42 B49:D49 B73:D73 B80:D80 B87:D87 B50:E50 B57:E58 B43:E44 C59:E59 B46:E48 E45 B39:E41 E38 B60:E72 B74:E79 B81:E86 B88:E103">
    <cfRule type="expression" dxfId="37" priority="93">
      <formula>$H$23=1</formula>
    </cfRule>
  </conditionalFormatting>
  <conditionalFormatting sqref="E42">
    <cfRule type="expression" dxfId="36" priority="55">
      <formula>$H$23=1</formula>
    </cfRule>
    <cfRule type="expression" dxfId="35" priority="63">
      <formula>$G$23=0</formula>
    </cfRule>
    <cfRule type="expression" dxfId="34" priority="77">
      <formula>$J$41=2</formula>
    </cfRule>
  </conditionalFormatting>
  <conditionalFormatting sqref="E49">
    <cfRule type="expression" dxfId="33" priority="44">
      <formula>$H$23=1</formula>
    </cfRule>
    <cfRule type="expression" dxfId="32" priority="45">
      <formula>$G$23=0</formula>
    </cfRule>
    <cfRule type="expression" dxfId="31" priority="46">
      <formula>$J$48=2</formula>
    </cfRule>
  </conditionalFormatting>
  <conditionalFormatting sqref="E73">
    <cfRule type="expression" dxfId="30" priority="25">
      <formula>$J$72=2</formula>
    </cfRule>
    <cfRule type="expression" dxfId="29" priority="31">
      <formula>$G$23=1</formula>
    </cfRule>
  </conditionalFormatting>
  <conditionalFormatting sqref="E73">
    <cfRule type="expression" dxfId="28" priority="30">
      <formula>$H$23=1</formula>
    </cfRule>
  </conditionalFormatting>
  <conditionalFormatting sqref="E80">
    <cfRule type="expression" dxfId="27" priority="24">
      <formula>$J$79=2</formula>
    </cfRule>
    <cfRule type="expression" dxfId="26" priority="29">
      <formula>$G$23=1</formula>
    </cfRule>
  </conditionalFormatting>
  <conditionalFormatting sqref="E80">
    <cfRule type="expression" dxfId="25" priority="28">
      <formula>$H$23=1</formula>
    </cfRule>
  </conditionalFormatting>
  <conditionalFormatting sqref="E87">
    <cfRule type="expression" dxfId="24" priority="23">
      <formula>$J$86=2</formula>
    </cfRule>
    <cfRule type="expression" dxfId="23" priority="27">
      <formula>$G$23=1</formula>
    </cfRule>
  </conditionalFormatting>
  <conditionalFormatting sqref="E87">
    <cfRule type="expression" dxfId="22" priority="26">
      <formula>$H$23=1</formula>
    </cfRule>
  </conditionalFormatting>
  <conditionalFormatting sqref="B51:E51 B56:D56 B53:C55 E52:E55">
    <cfRule type="expression" dxfId="21" priority="22">
      <formula>$G$23=0</formula>
    </cfRule>
  </conditionalFormatting>
  <conditionalFormatting sqref="B51:E51 B56:D56 B53:C55 E52:E55">
    <cfRule type="expression" dxfId="20" priority="21">
      <formula>$H$23=1</formula>
    </cfRule>
  </conditionalFormatting>
  <conditionalFormatting sqref="E56">
    <cfRule type="expression" dxfId="19" priority="18">
      <formula>$H$23=1</formula>
    </cfRule>
    <cfRule type="expression" dxfId="18" priority="19">
      <formula>$G$23=0</formula>
    </cfRule>
    <cfRule type="expression" dxfId="17" priority="20">
      <formula>$J$55=2</formula>
    </cfRule>
  </conditionalFormatting>
  <conditionalFormatting sqref="D9">
    <cfRule type="expression" dxfId="16" priority="17">
      <formula>$I$5=1</formula>
    </cfRule>
  </conditionalFormatting>
  <conditionalFormatting sqref="D53:D55">
    <cfRule type="expression" dxfId="15" priority="16">
      <formula>$G$23=0</formula>
    </cfRule>
  </conditionalFormatting>
  <conditionalFormatting sqref="D53:D55">
    <cfRule type="expression" dxfId="14" priority="15">
      <formula>$H$23=1</formula>
    </cfRule>
  </conditionalFormatting>
  <conditionalFormatting sqref="C52:D52">
    <cfRule type="expression" dxfId="13" priority="14">
      <formula>$G$23=0</formula>
    </cfRule>
  </conditionalFormatting>
  <conditionalFormatting sqref="C52:D52">
    <cfRule type="expression" dxfId="12" priority="13">
      <formula>$H$23=1</formula>
    </cfRule>
  </conditionalFormatting>
  <conditionalFormatting sqref="C45:D45">
    <cfRule type="expression" dxfId="11" priority="12">
      <formula>$G$23=0</formula>
    </cfRule>
  </conditionalFormatting>
  <conditionalFormatting sqref="C45:D45">
    <cfRule type="expression" dxfId="10" priority="11">
      <formula>$H$23=1</formula>
    </cfRule>
  </conditionalFormatting>
  <conditionalFormatting sqref="C38:D38">
    <cfRule type="expression" dxfId="9" priority="10">
      <formula>$G$23=0</formula>
    </cfRule>
  </conditionalFormatting>
  <conditionalFormatting sqref="C38:D38">
    <cfRule type="expression" dxfId="8" priority="9">
      <formula>$H$23=1</formula>
    </cfRule>
  </conditionalFormatting>
  <conditionalFormatting sqref="B38">
    <cfRule type="expression" dxfId="7" priority="8">
      <formula>$G$23=0</formula>
    </cfRule>
  </conditionalFormatting>
  <conditionalFormatting sqref="B38">
    <cfRule type="expression" dxfId="6" priority="7">
      <formula>$H$23=1</formula>
    </cfRule>
  </conditionalFormatting>
  <conditionalFormatting sqref="B45">
    <cfRule type="expression" dxfId="5" priority="6">
      <formula>$G$23=0</formula>
    </cfRule>
  </conditionalFormatting>
  <conditionalFormatting sqref="B45">
    <cfRule type="expression" dxfId="4" priority="5">
      <formula>$H$23=1</formula>
    </cfRule>
  </conditionalFormatting>
  <conditionalFormatting sqref="B52">
    <cfRule type="expression" dxfId="3" priority="4">
      <formula>$G$23=0</formula>
    </cfRule>
  </conditionalFormatting>
  <conditionalFormatting sqref="B52">
    <cfRule type="expression" dxfId="2" priority="3">
      <formula>$H$23=1</formula>
    </cfRule>
  </conditionalFormatting>
  <conditionalFormatting sqref="B59">
    <cfRule type="expression" dxfId="1" priority="2">
      <formula>$G$23=0</formula>
    </cfRule>
  </conditionalFormatting>
  <conditionalFormatting sqref="B59">
    <cfRule type="expression" dxfId="0" priority="1">
      <formula>$H$23=1</formula>
    </cfRule>
  </conditionalFormatting>
  <dataValidations count="1">
    <dataValidation type="list" allowBlank="1" showInputMessage="1" showErrorMessage="1" sqref="D65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'1'!$A$20:$A$22</xm:f>
          </x14:formula1>
          <xm:sqref>D23</xm:sqref>
        </x14:dataValidation>
        <x14:dataValidation type="list" allowBlank="1" showInputMessage="1" showErrorMessage="1">
          <x14:formula1>
            <xm:f>'1'!$C$3:$C$5</xm:f>
          </x14:formula1>
          <xm:sqref>D9</xm:sqref>
        </x14:dataValidation>
        <x14:dataValidation type="list" allowBlank="1" showInputMessage="1" showErrorMessage="1">
          <x14:formula1>
            <xm:f>'1'!$A$3:$A$6</xm:f>
          </x14:formula1>
          <xm:sqref>D5</xm:sqref>
        </x14:dataValidation>
        <x14:dataValidation type="list" allowBlank="1" showInputMessage="1" showErrorMessage="1">
          <x14:formula1>
            <xm:f>'1'!$C$10:$C$12</xm:f>
          </x14:formula1>
          <xm:sqref>D25:D27</xm:sqref>
        </x14:dataValidation>
        <x14:dataValidation type="list" allowBlank="1" showInputMessage="1" showErrorMessage="1">
          <x14:formula1>
            <xm:f>'1'!$C$16:$C$18</xm:f>
          </x14:formula1>
          <xm:sqref>E41 E48 E72 E79 E86 E55</xm:sqref>
        </x14:dataValidation>
        <x14:dataValidation type="list" allowBlank="1" showInputMessage="1" showErrorMessage="1">
          <x14:formula1>
            <xm:f>'1'!$C$22:$C$24</xm:f>
          </x14:formula1>
          <xm:sqref>D11</xm:sqref>
        </x14:dataValidation>
        <x14:dataValidation type="list" allowBlank="1" showInputMessage="1" showErrorMessage="1">
          <x14:formula1>
            <xm:f>'1'!$A$26:$A$28</xm:f>
          </x14:formula1>
          <xm:sqref>D37</xm:sqref>
        </x14:dataValidation>
        <x14:dataValidation type="list" allowBlank="1" showInputMessage="1" showErrorMessage="1">
          <x14:formula1>
            <xm:f>'1'!$A$31:$A$35</xm:f>
          </x14:formula1>
          <xm:sqref>D58</xm:sqref>
        </x14:dataValidation>
        <x14:dataValidation type="list" allowBlank="1" showInputMessage="1" showErrorMessage="1">
          <x14:formula1>
            <xm:f>'1'!$A$38:$A$40</xm:f>
          </x14:formula1>
          <xm:sqref>D51</xm:sqref>
        </x14:dataValidation>
        <x14:dataValidation type="list" allowBlank="1" showInputMessage="1" showErrorMessage="1">
          <x14:formula1>
            <xm:f>'1'!$A$26:$A$36</xm:f>
          </x14:formula1>
          <xm:sqref>D31</xm:sqref>
        </x14:dataValidation>
        <x14:dataValidation type="list" allowBlank="1" showInputMessage="1" showErrorMessage="1">
          <x14:formula1>
            <xm:f>'1'!$A$43:$A$47</xm:f>
          </x14:formula1>
          <xm:sqref>D68</xm:sqref>
        </x14:dataValidation>
        <x14:dataValidation type="list" allowBlank="1" showInputMessage="1" showErrorMessage="1">
          <x14:formula1>
            <xm:f>'1'!$A$50:$A$53</xm:f>
          </x14:formula1>
          <xm:sqref>D89</xm:sqref>
        </x14:dataValidation>
        <x14:dataValidation type="list" allowBlank="1" showInputMessage="1" showErrorMessage="1">
          <x14:formula1>
            <xm:f>'1'!$C$38:$C$48</xm:f>
          </x14:formula1>
          <xm:sqref>D75</xm:sqref>
        </x14:dataValidation>
        <x14:dataValidation type="list" allowBlank="1" showInputMessage="1" showErrorMessage="1">
          <x14:formula1>
            <xm:f>'1'!$A$13:$A$16</xm:f>
          </x14:formula1>
          <xm:sqref>D7</xm:sqref>
        </x14:dataValidation>
        <x14:dataValidation type="list" allowBlank="1" showInputMessage="1" showErrorMessage="1">
          <x14:formula1>
            <xm:f>'1'!$C$51:$C$65</xm:f>
          </x14:formula1>
          <xm:sqref>D82</xm:sqref>
        </x14:dataValidation>
        <x14:dataValidation type="list" allowBlank="1" showInputMessage="1" showErrorMessage="1">
          <x14:formula1>
            <xm:f>'1'!$C$28:$C$34</xm:f>
          </x14:formula1>
          <xm:sqref>D44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tabColor theme="4" tint="-0.249977111117893"/>
  </sheetPr>
  <dimension ref="A2:C65"/>
  <sheetViews>
    <sheetView workbookViewId="0">
      <selection activeCell="A16" sqref="A16"/>
    </sheetView>
  </sheetViews>
  <sheetFormatPr defaultRowHeight="15" x14ac:dyDescent="0.25"/>
  <cols>
    <col min="1" max="1" width="33.28515625" bestFit="1" customWidth="1"/>
    <col min="3" max="3" width="40.7109375" bestFit="1" customWidth="1"/>
    <col min="5" max="5" width="20.5703125" bestFit="1" customWidth="1"/>
    <col min="6" max="6" width="23" bestFit="1" customWidth="1"/>
    <col min="7" max="7" width="40.7109375" bestFit="1" customWidth="1"/>
    <col min="8" max="8" width="35.42578125" bestFit="1" customWidth="1"/>
    <col min="9" max="9" width="30.28515625" bestFit="1" customWidth="1"/>
  </cols>
  <sheetData>
    <row r="2" spans="1:3" x14ac:dyDescent="0.25">
      <c r="A2" s="3" t="s">
        <v>11</v>
      </c>
      <c r="C2" s="3" t="s">
        <v>49</v>
      </c>
    </row>
    <row r="3" spans="1:3" ht="14.45" x14ac:dyDescent="0.3">
      <c r="A3" s="4"/>
      <c r="C3" s="4"/>
    </row>
    <row r="4" spans="1:3" ht="14.45" x14ac:dyDescent="0.3">
      <c r="A4" s="4" t="s">
        <v>14</v>
      </c>
      <c r="C4" s="4" t="s">
        <v>148</v>
      </c>
    </row>
    <row r="5" spans="1:3" x14ac:dyDescent="0.25">
      <c r="A5" s="4" t="s">
        <v>15</v>
      </c>
      <c r="C5" s="5" t="s">
        <v>149</v>
      </c>
    </row>
    <row r="6" spans="1:3" ht="14.45" x14ac:dyDescent="0.3">
      <c r="A6" s="5" t="s">
        <v>108</v>
      </c>
    </row>
    <row r="9" spans="1:3" x14ac:dyDescent="0.25">
      <c r="C9" s="3" t="s">
        <v>92</v>
      </c>
    </row>
    <row r="10" spans="1:3" ht="14.45" x14ac:dyDescent="0.3">
      <c r="C10" s="4"/>
    </row>
    <row r="11" spans="1:3" ht="14.45" x14ac:dyDescent="0.3">
      <c r="C11" s="4" t="s">
        <v>93</v>
      </c>
    </row>
    <row r="12" spans="1:3" ht="14.45" x14ac:dyDescent="0.3">
      <c r="A12" s="3" t="s">
        <v>9</v>
      </c>
      <c r="C12" s="5" t="s">
        <v>94</v>
      </c>
    </row>
    <row r="13" spans="1:3" ht="14.45" x14ac:dyDescent="0.3">
      <c r="A13" s="4"/>
      <c r="C13" s="1"/>
    </row>
    <row r="14" spans="1:3" x14ac:dyDescent="0.25">
      <c r="A14" s="4" t="s">
        <v>10</v>
      </c>
    </row>
    <row r="15" spans="1:3" x14ac:dyDescent="0.25">
      <c r="A15" s="4" t="s">
        <v>110</v>
      </c>
      <c r="C15" s="3" t="s">
        <v>95</v>
      </c>
    </row>
    <row r="16" spans="1:3" x14ac:dyDescent="0.25">
      <c r="A16" s="75" t="s">
        <v>155</v>
      </c>
      <c r="C16" s="4"/>
    </row>
    <row r="17" spans="1:3" x14ac:dyDescent="0.25">
      <c r="A17" s="1"/>
      <c r="C17" s="4" t="s">
        <v>96</v>
      </c>
    </row>
    <row r="18" spans="1:3" x14ac:dyDescent="0.25">
      <c r="C18" s="5" t="s">
        <v>85</v>
      </c>
    </row>
    <row r="19" spans="1:3" x14ac:dyDescent="0.25">
      <c r="A19" s="3" t="s">
        <v>8</v>
      </c>
    </row>
    <row r="20" spans="1:3" x14ac:dyDescent="0.25">
      <c r="A20" s="4"/>
    </row>
    <row r="21" spans="1:3" x14ac:dyDescent="0.25">
      <c r="A21" s="4" t="s">
        <v>16</v>
      </c>
      <c r="C21" s="3" t="s">
        <v>99</v>
      </c>
    </row>
    <row r="22" spans="1:3" x14ac:dyDescent="0.25">
      <c r="A22" s="5" t="s">
        <v>17</v>
      </c>
      <c r="C22" s="4"/>
    </row>
    <row r="23" spans="1:3" x14ac:dyDescent="0.25">
      <c r="C23" s="4" t="s">
        <v>150</v>
      </c>
    </row>
    <row r="24" spans="1:3" x14ac:dyDescent="0.25">
      <c r="C24" s="5" t="s">
        <v>100</v>
      </c>
    </row>
    <row r="25" spans="1:3" x14ac:dyDescent="0.25">
      <c r="A25" s="3" t="s">
        <v>113</v>
      </c>
    </row>
    <row r="26" spans="1:3" x14ac:dyDescent="0.25">
      <c r="A26" s="4"/>
    </row>
    <row r="27" spans="1:3" x14ac:dyDescent="0.25">
      <c r="A27" s="16" t="s">
        <v>22</v>
      </c>
      <c r="C27" s="3" t="s">
        <v>114</v>
      </c>
    </row>
    <row r="28" spans="1:3" x14ac:dyDescent="0.25">
      <c r="A28" s="5" t="s">
        <v>103</v>
      </c>
      <c r="C28" s="4"/>
    </row>
    <row r="29" spans="1:3" x14ac:dyDescent="0.25">
      <c r="C29" s="16" t="s">
        <v>22</v>
      </c>
    </row>
    <row r="30" spans="1:3" x14ac:dyDescent="0.25">
      <c r="A30" s="3" t="s">
        <v>116</v>
      </c>
      <c r="C30" s="4" t="s">
        <v>103</v>
      </c>
    </row>
    <row r="31" spans="1:3" x14ac:dyDescent="0.25">
      <c r="A31" s="4"/>
      <c r="C31" s="15" t="s">
        <v>133</v>
      </c>
    </row>
    <row r="32" spans="1:3" x14ac:dyDescent="0.25">
      <c r="A32" s="4" t="s">
        <v>139</v>
      </c>
      <c r="C32" s="4" t="s">
        <v>28</v>
      </c>
    </row>
    <row r="33" spans="1:3" x14ac:dyDescent="0.25">
      <c r="A33" s="4" t="s">
        <v>138</v>
      </c>
      <c r="C33" s="4" t="s">
        <v>134</v>
      </c>
    </row>
    <row r="34" spans="1:3" x14ac:dyDescent="0.25">
      <c r="A34" s="4" t="s">
        <v>153</v>
      </c>
      <c r="C34" s="5" t="s">
        <v>137</v>
      </c>
    </row>
    <row r="35" spans="1:3" x14ac:dyDescent="0.25">
      <c r="A35" s="5" t="s">
        <v>140</v>
      </c>
    </row>
    <row r="37" spans="1:3" x14ac:dyDescent="0.25">
      <c r="A37" s="3" t="s">
        <v>115</v>
      </c>
      <c r="C37" s="3" t="s">
        <v>119</v>
      </c>
    </row>
    <row r="38" spans="1:3" x14ac:dyDescent="0.25">
      <c r="A38" s="4"/>
      <c r="C38" s="4"/>
    </row>
    <row r="39" spans="1:3" x14ac:dyDescent="0.25">
      <c r="A39" s="4" t="s">
        <v>103</v>
      </c>
      <c r="C39" s="4" t="s">
        <v>122</v>
      </c>
    </row>
    <row r="40" spans="1:3" x14ac:dyDescent="0.25">
      <c r="A40" s="5" t="s">
        <v>131</v>
      </c>
      <c r="C40" s="16" t="s">
        <v>21</v>
      </c>
    </row>
    <row r="41" spans="1:3" x14ac:dyDescent="0.25">
      <c r="C41" s="16" t="s">
        <v>128</v>
      </c>
    </row>
    <row r="42" spans="1:3" x14ac:dyDescent="0.25">
      <c r="A42" s="3" t="s">
        <v>118</v>
      </c>
      <c r="C42" s="56" t="s">
        <v>129</v>
      </c>
    </row>
    <row r="43" spans="1:3" x14ac:dyDescent="0.25">
      <c r="A43" s="4"/>
      <c r="C43" s="16" t="s">
        <v>26</v>
      </c>
    </row>
    <row r="44" spans="1:3" x14ac:dyDescent="0.25">
      <c r="A44" s="4" t="s">
        <v>123</v>
      </c>
      <c r="C44" s="4" t="s">
        <v>31</v>
      </c>
    </row>
    <row r="45" spans="1:3" x14ac:dyDescent="0.25">
      <c r="A45" s="16" t="s">
        <v>124</v>
      </c>
      <c r="C45" s="16" t="s">
        <v>22</v>
      </c>
    </row>
    <row r="46" spans="1:3" x14ac:dyDescent="0.25">
      <c r="A46" s="16" t="s">
        <v>128</v>
      </c>
      <c r="C46" s="16" t="s">
        <v>151</v>
      </c>
    </row>
    <row r="47" spans="1:3" x14ac:dyDescent="0.25">
      <c r="A47" s="5" t="s">
        <v>31</v>
      </c>
      <c r="C47" s="56" t="s">
        <v>123</v>
      </c>
    </row>
    <row r="48" spans="1:3" x14ac:dyDescent="0.25">
      <c r="C48" s="17" t="s">
        <v>126</v>
      </c>
    </row>
    <row r="49" spans="1:3" x14ac:dyDescent="0.25">
      <c r="A49" s="3" t="s">
        <v>121</v>
      </c>
    </row>
    <row r="50" spans="1:3" x14ac:dyDescent="0.25">
      <c r="A50" s="4"/>
      <c r="C50" s="3" t="s">
        <v>120</v>
      </c>
    </row>
    <row r="51" spans="1:3" x14ac:dyDescent="0.25">
      <c r="A51" s="15" t="s">
        <v>91</v>
      </c>
      <c r="C51" s="4"/>
    </row>
    <row r="52" spans="1:3" x14ac:dyDescent="0.25">
      <c r="A52" s="16" t="s">
        <v>26</v>
      </c>
      <c r="C52" s="16" t="s">
        <v>141</v>
      </c>
    </row>
    <row r="53" spans="1:3" x14ac:dyDescent="0.25">
      <c r="A53" s="5" t="s">
        <v>31</v>
      </c>
      <c r="C53" s="4" t="s">
        <v>125</v>
      </c>
    </row>
    <row r="54" spans="1:3" x14ac:dyDescent="0.25">
      <c r="C54" s="15" t="s">
        <v>143</v>
      </c>
    </row>
    <row r="55" spans="1:3" x14ac:dyDescent="0.25">
      <c r="C55" s="15" t="s">
        <v>127</v>
      </c>
    </row>
    <row r="56" spans="1:3" x14ac:dyDescent="0.25">
      <c r="C56" s="4" t="s">
        <v>31</v>
      </c>
    </row>
    <row r="57" spans="1:3" x14ac:dyDescent="0.25">
      <c r="C57" s="16" t="s">
        <v>22</v>
      </c>
    </row>
    <row r="58" spans="1:3" x14ac:dyDescent="0.25">
      <c r="C58" s="15" t="s">
        <v>144</v>
      </c>
    </row>
    <row r="59" spans="1:3" x14ac:dyDescent="0.25">
      <c r="C59" s="4" t="s">
        <v>135</v>
      </c>
    </row>
    <row r="60" spans="1:3" x14ac:dyDescent="0.25">
      <c r="C60" s="4" t="s">
        <v>132</v>
      </c>
    </row>
    <row r="61" spans="1:3" x14ac:dyDescent="0.25">
      <c r="C61" s="4" t="s">
        <v>146</v>
      </c>
    </row>
    <row r="62" spans="1:3" x14ac:dyDescent="0.25">
      <c r="C62" s="4" t="s">
        <v>136</v>
      </c>
    </row>
    <row r="63" spans="1:3" x14ac:dyDescent="0.25">
      <c r="C63" s="16" t="s">
        <v>142</v>
      </c>
    </row>
    <row r="64" spans="1:3" x14ac:dyDescent="0.25">
      <c r="C64" s="15" t="s">
        <v>145</v>
      </c>
    </row>
    <row r="65" spans="3:3" x14ac:dyDescent="0.25">
      <c r="C65" s="5" t="s">
        <v>147</v>
      </c>
    </row>
  </sheetData>
  <sortState ref="C38:C53">
    <sortCondition ref="C2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tabColor theme="4" tint="-0.249977111117893"/>
  </sheetPr>
  <dimension ref="B2:J49"/>
  <sheetViews>
    <sheetView topLeftCell="A13" workbookViewId="0">
      <selection activeCell="C29" sqref="B29:C29"/>
    </sheetView>
  </sheetViews>
  <sheetFormatPr defaultRowHeight="15" x14ac:dyDescent="0.25"/>
  <cols>
    <col min="2" max="3" width="43.28515625" customWidth="1"/>
    <col min="4" max="4" width="13.28515625" customWidth="1"/>
  </cols>
  <sheetData>
    <row r="2" spans="2:4" ht="14.45" x14ac:dyDescent="0.3">
      <c r="D2" t="s">
        <v>57</v>
      </c>
    </row>
    <row r="3" spans="2:4" ht="14.45" x14ac:dyDescent="0.3">
      <c r="B3" t="s">
        <v>30</v>
      </c>
    </row>
    <row r="4" spans="2:4" ht="14.45" x14ac:dyDescent="0.3">
      <c r="B4" t="s">
        <v>21</v>
      </c>
    </row>
    <row r="5" spans="2:4" x14ac:dyDescent="0.25">
      <c r="B5" t="s">
        <v>22</v>
      </c>
    </row>
    <row r="6" spans="2:4" x14ac:dyDescent="0.25">
      <c r="B6" t="s">
        <v>23</v>
      </c>
    </row>
    <row r="7" spans="2:4" x14ac:dyDescent="0.25">
      <c r="B7" t="s">
        <v>34</v>
      </c>
    </row>
    <row r="8" spans="2:4" x14ac:dyDescent="0.25">
      <c r="B8" t="s">
        <v>31</v>
      </c>
    </row>
    <row r="9" spans="2:4" x14ac:dyDescent="0.25">
      <c r="B9" t="s">
        <v>24</v>
      </c>
    </row>
    <row r="10" spans="2:4" x14ac:dyDescent="0.25">
      <c r="B10" t="s">
        <v>32</v>
      </c>
    </row>
    <row r="11" spans="2:4" x14ac:dyDescent="0.25">
      <c r="B11" t="s">
        <v>33</v>
      </c>
    </row>
    <row r="12" spans="2:4" x14ac:dyDescent="0.25">
      <c r="B12" t="s">
        <v>25</v>
      </c>
    </row>
    <row r="13" spans="2:4" x14ac:dyDescent="0.25">
      <c r="B13" t="s">
        <v>28</v>
      </c>
    </row>
    <row r="14" spans="2:4" ht="14.45" x14ac:dyDescent="0.3">
      <c r="B14" t="s">
        <v>26</v>
      </c>
    </row>
    <row r="15" spans="2:4" ht="14.45" x14ac:dyDescent="0.3">
      <c r="B15" t="s">
        <v>29</v>
      </c>
    </row>
    <row r="16" spans="2:4" ht="14.45" x14ac:dyDescent="0.3">
      <c r="B16" t="s">
        <v>35</v>
      </c>
    </row>
    <row r="17" spans="2:10" ht="14.45" x14ac:dyDescent="0.3">
      <c r="B17" t="s">
        <v>27</v>
      </c>
    </row>
    <row r="18" spans="2:10" ht="14.45" x14ac:dyDescent="0.3">
      <c r="B18" t="s">
        <v>36</v>
      </c>
    </row>
    <row r="23" spans="2:10" x14ac:dyDescent="0.25">
      <c r="B23" t="s">
        <v>67</v>
      </c>
      <c r="H23" t="s">
        <v>59</v>
      </c>
    </row>
    <row r="24" spans="2:10" x14ac:dyDescent="0.25">
      <c r="B24" t="s">
        <v>65</v>
      </c>
      <c r="D24">
        <v>891</v>
      </c>
      <c r="E24" t="s">
        <v>85</v>
      </c>
      <c r="J24" t="s">
        <v>59</v>
      </c>
    </row>
    <row r="25" spans="2:10" x14ac:dyDescent="0.25">
      <c r="B25" t="s">
        <v>64</v>
      </c>
      <c r="D25">
        <v>1712</v>
      </c>
      <c r="E25" t="s">
        <v>85</v>
      </c>
      <c r="J25" t="s">
        <v>59</v>
      </c>
    </row>
    <row r="26" spans="2:10" x14ac:dyDescent="0.25">
      <c r="B26" t="s">
        <v>63</v>
      </c>
      <c r="J26" t="s">
        <v>59</v>
      </c>
    </row>
    <row r="27" spans="2:10" x14ac:dyDescent="0.25">
      <c r="B27" t="s">
        <v>82</v>
      </c>
    </row>
    <row r="28" spans="2:10" x14ac:dyDescent="0.25">
      <c r="B28" t="s">
        <v>84</v>
      </c>
    </row>
    <row r="29" spans="2:10" x14ac:dyDescent="0.25">
      <c r="B29" t="s">
        <v>68</v>
      </c>
      <c r="D29">
        <v>49280</v>
      </c>
      <c r="E29" t="s">
        <v>86</v>
      </c>
      <c r="J29" t="s">
        <v>59</v>
      </c>
    </row>
    <row r="30" spans="2:10" x14ac:dyDescent="0.25">
      <c r="B30" t="s">
        <v>69</v>
      </c>
      <c r="J30" t="s">
        <v>59</v>
      </c>
    </row>
    <row r="31" spans="2:10" x14ac:dyDescent="0.25">
      <c r="B31" t="s">
        <v>77</v>
      </c>
      <c r="J31" t="s">
        <v>59</v>
      </c>
    </row>
    <row r="32" spans="2:10" x14ac:dyDescent="0.25">
      <c r="B32" t="s">
        <v>71</v>
      </c>
      <c r="J32" t="s">
        <v>59</v>
      </c>
    </row>
    <row r="33" spans="2:10" x14ac:dyDescent="0.25">
      <c r="B33" t="s">
        <v>70</v>
      </c>
      <c r="J33" t="s">
        <v>59</v>
      </c>
    </row>
    <row r="34" spans="2:10" x14ac:dyDescent="0.25">
      <c r="B34" t="s">
        <v>74</v>
      </c>
      <c r="D34">
        <v>54661</v>
      </c>
      <c r="E34" t="s">
        <v>86</v>
      </c>
      <c r="J34" t="s">
        <v>59</v>
      </c>
    </row>
    <row r="35" spans="2:10" x14ac:dyDescent="0.25">
      <c r="B35" t="s">
        <v>73</v>
      </c>
      <c r="D35">
        <v>35319</v>
      </c>
      <c r="E35" t="s">
        <v>86</v>
      </c>
      <c r="J35" t="s">
        <v>59</v>
      </c>
    </row>
    <row r="36" spans="2:10" x14ac:dyDescent="0.25">
      <c r="B36" t="s">
        <v>75</v>
      </c>
      <c r="J36" t="s">
        <v>59</v>
      </c>
    </row>
    <row r="37" spans="2:10" x14ac:dyDescent="0.25">
      <c r="B37" t="s">
        <v>58</v>
      </c>
      <c r="J37" t="s">
        <v>59</v>
      </c>
    </row>
    <row r="38" spans="2:10" x14ac:dyDescent="0.25">
      <c r="B38" t="s">
        <v>72</v>
      </c>
      <c r="J38" t="s">
        <v>59</v>
      </c>
    </row>
    <row r="39" spans="2:10" x14ac:dyDescent="0.25">
      <c r="B39" t="s">
        <v>76</v>
      </c>
      <c r="J39" t="s">
        <v>59</v>
      </c>
    </row>
    <row r="40" spans="2:10" x14ac:dyDescent="0.25">
      <c r="B40" t="s">
        <v>61</v>
      </c>
      <c r="C40" t="s">
        <v>87</v>
      </c>
      <c r="D40">
        <v>1473</v>
      </c>
      <c r="E40" t="s">
        <v>85</v>
      </c>
      <c r="J40" t="s">
        <v>59</v>
      </c>
    </row>
    <row r="41" spans="2:10" x14ac:dyDescent="0.25">
      <c r="B41" t="s">
        <v>62</v>
      </c>
      <c r="C41" t="s">
        <v>87</v>
      </c>
      <c r="J41" t="s">
        <v>59</v>
      </c>
    </row>
    <row r="42" spans="2:10" x14ac:dyDescent="0.25">
      <c r="B42" t="s">
        <v>60</v>
      </c>
      <c r="D42">
        <v>1635</v>
      </c>
      <c r="E42" t="s">
        <v>85</v>
      </c>
      <c r="J42" t="s">
        <v>59</v>
      </c>
    </row>
    <row r="43" spans="2:10" x14ac:dyDescent="0.25">
      <c r="B43" t="s">
        <v>78</v>
      </c>
      <c r="J43" t="s">
        <v>59</v>
      </c>
    </row>
    <row r="44" spans="2:10" x14ac:dyDescent="0.25">
      <c r="B44" t="s">
        <v>83</v>
      </c>
      <c r="J44" t="s">
        <v>59</v>
      </c>
    </row>
    <row r="45" spans="2:10" x14ac:dyDescent="0.25">
      <c r="B45" t="s">
        <v>80</v>
      </c>
      <c r="J45" t="s">
        <v>59</v>
      </c>
    </row>
    <row r="46" spans="2:10" x14ac:dyDescent="0.25">
      <c r="B46" t="s">
        <v>79</v>
      </c>
      <c r="J46" t="s">
        <v>59</v>
      </c>
    </row>
    <row r="47" spans="2:10" x14ac:dyDescent="0.25">
      <c r="B47" t="s">
        <v>66</v>
      </c>
      <c r="J47" t="s">
        <v>59</v>
      </c>
    </row>
    <row r="48" spans="2:10" x14ac:dyDescent="0.25">
      <c r="B48" t="s">
        <v>81</v>
      </c>
      <c r="J48" t="s">
        <v>59</v>
      </c>
    </row>
    <row r="49" spans="10:10" x14ac:dyDescent="0.25">
      <c r="J49" t="s">
        <v>59</v>
      </c>
    </row>
  </sheetData>
  <sortState ref="B23:B48">
    <sortCondition ref="B2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"/>
  <sheetViews>
    <sheetView workbookViewId="0">
      <selection activeCell="B30" sqref="B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Indberetning</vt:lpstr>
      <vt:lpstr>1</vt:lpstr>
      <vt:lpstr>2</vt:lpstr>
      <vt:lpstr>Ark1</vt:lpstr>
    </vt:vector>
  </TitlesOfParts>
  <Company>Hjørring 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Anna Socha</dc:creator>
  <cp:lastModifiedBy>Lasse Bo Krefeld</cp:lastModifiedBy>
  <dcterms:created xsi:type="dcterms:W3CDTF">2015-05-12T05:22:02Z</dcterms:created>
  <dcterms:modified xsi:type="dcterms:W3CDTF">2017-05-23T08:27:21Z</dcterms:modified>
</cp:coreProperties>
</file>